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ENVIADOS 2025\LOTAIP 2025\LOTAIP MARZO 2025\PRESUPESTO MARZO\"/>
    </mc:Choice>
  </mc:AlternateContent>
  <bookViews>
    <workbookView xWindow="-120" yWindow="-120" windowWidth="20730" windowHeight="11040" tabRatio="593"/>
  </bookViews>
  <sheets>
    <sheet name="Conjunto de datos" sheetId="2" r:id="rId1"/>
    <sheet name="Metadatos" sheetId="3" r:id="rId2"/>
    <sheet name="Diccionario " sheetId="4" r:id="rId3"/>
  </sheets>
  <calcPr calcId="162913"/>
</workbook>
</file>

<file path=xl/calcChain.xml><?xml version="1.0" encoding="utf-8"?>
<calcChain xmlns="http://schemas.openxmlformats.org/spreadsheetml/2006/main">
  <c r="J124" i="2" l="1"/>
  <c r="M110" i="2"/>
  <c r="L110" i="2"/>
  <c r="N110" i="2"/>
  <c r="H110" i="2"/>
  <c r="K110" i="2"/>
  <c r="M33" i="2"/>
  <c r="L33" i="2"/>
  <c r="N33" i="2"/>
  <c r="H33" i="2"/>
  <c r="K33" i="2"/>
  <c r="M30" i="2"/>
  <c r="L30" i="2"/>
  <c r="N30" i="2"/>
  <c r="H30" i="2"/>
  <c r="K30" i="2" s="1"/>
  <c r="M23" i="2"/>
  <c r="L23" i="2"/>
  <c r="N23" i="2"/>
  <c r="H23" i="2"/>
  <c r="K23" i="2" s="1"/>
  <c r="H4" i="2"/>
  <c r="E23" i="2"/>
  <c r="E110" i="2"/>
  <c r="E33" i="2"/>
  <c r="E30" i="2"/>
  <c r="K64" i="2" l="1"/>
  <c r="K67" i="2"/>
  <c r="K68" i="2"/>
  <c r="M8" i="2" l="1"/>
  <c r="L8" i="2"/>
  <c r="N8" i="2"/>
  <c r="H8" i="2"/>
  <c r="K8" i="2" s="1"/>
  <c r="E8" i="2"/>
  <c r="H2" i="2"/>
  <c r="M122" i="2" l="1"/>
  <c r="L122" i="2"/>
  <c r="N122" i="2"/>
  <c r="H122" i="2"/>
  <c r="K122" i="2" s="1"/>
  <c r="E122" i="2"/>
  <c r="M107" i="2"/>
  <c r="L107" i="2"/>
  <c r="N107" i="2"/>
  <c r="H107" i="2"/>
  <c r="K107" i="2" s="1"/>
  <c r="E107" i="2"/>
  <c r="M49" i="2"/>
  <c r="L49" i="2"/>
  <c r="N49" i="2"/>
  <c r="H49" i="2"/>
  <c r="K49" i="2" s="1"/>
  <c r="M120" i="2" l="1"/>
  <c r="M15" i="2"/>
  <c r="L15" i="2"/>
  <c r="N15" i="2"/>
  <c r="H15" i="2"/>
  <c r="K15" i="2" s="1"/>
  <c r="E15" i="2"/>
  <c r="L120" i="2" l="1"/>
  <c r="N120" i="2"/>
  <c r="H120" i="2"/>
  <c r="K120" i="2" s="1"/>
  <c r="E120" i="2"/>
  <c r="M91" i="2"/>
  <c r="L91" i="2"/>
  <c r="N91" i="2"/>
  <c r="H91" i="2"/>
  <c r="K91" i="2" s="1"/>
  <c r="E91" i="2"/>
  <c r="H68" i="2"/>
  <c r="H24" i="2"/>
  <c r="K24" i="2" s="1"/>
  <c r="N115" i="2" l="1"/>
  <c r="M115" i="2"/>
  <c r="L115" i="2"/>
  <c r="H115" i="2"/>
  <c r="K115" i="2" s="1"/>
  <c r="E115" i="2"/>
  <c r="N89" i="2"/>
  <c r="M89" i="2"/>
  <c r="M36" i="2"/>
  <c r="L36" i="2"/>
  <c r="N36" i="2"/>
  <c r="H36" i="2"/>
  <c r="K36" i="2" s="1"/>
  <c r="E36" i="2"/>
  <c r="N3" i="2" l="1"/>
  <c r="N4" i="2"/>
  <c r="N5" i="2"/>
  <c r="N6" i="2"/>
  <c r="N7" i="2"/>
  <c r="N9" i="2"/>
  <c r="N10" i="2"/>
  <c r="N11" i="2"/>
  <c r="N12" i="2"/>
  <c r="N13" i="2"/>
  <c r="N14" i="2"/>
  <c r="N16" i="2"/>
  <c r="N17" i="2"/>
  <c r="N18" i="2"/>
  <c r="N19" i="2"/>
  <c r="N20" i="2"/>
  <c r="N21" i="2"/>
  <c r="N22" i="2"/>
  <c r="N24" i="2"/>
  <c r="N25" i="2"/>
  <c r="N26" i="2"/>
  <c r="N27" i="2"/>
  <c r="N28" i="2"/>
  <c r="N29" i="2"/>
  <c r="N31" i="2"/>
  <c r="N32" i="2"/>
  <c r="N34" i="2"/>
  <c r="N35" i="2"/>
  <c r="N37" i="2"/>
  <c r="N38" i="2"/>
  <c r="N39" i="2"/>
  <c r="N40" i="2"/>
  <c r="N41" i="2"/>
  <c r="N42" i="2"/>
  <c r="N43" i="2"/>
  <c r="N44" i="2"/>
  <c r="N45" i="2"/>
  <c r="N46" i="2"/>
  <c r="N47" i="2"/>
  <c r="N48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90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8" i="2"/>
  <c r="N109" i="2"/>
  <c r="N111" i="2"/>
  <c r="N112" i="2"/>
  <c r="N113" i="2"/>
  <c r="N114" i="2"/>
  <c r="N116" i="2"/>
  <c r="N117" i="2"/>
  <c r="N118" i="2"/>
  <c r="N119" i="2"/>
  <c r="N121" i="2"/>
  <c r="N123" i="2"/>
  <c r="N2" i="2"/>
  <c r="M3" i="2"/>
  <c r="M4" i="2"/>
  <c r="M5" i="2"/>
  <c r="M6" i="2"/>
  <c r="M7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4" i="2"/>
  <c r="M25" i="2"/>
  <c r="M26" i="2"/>
  <c r="M27" i="2"/>
  <c r="M28" i="2"/>
  <c r="M29" i="2"/>
  <c r="M31" i="2"/>
  <c r="M32" i="2"/>
  <c r="M34" i="2"/>
  <c r="M35" i="2"/>
  <c r="M37" i="2"/>
  <c r="M38" i="2"/>
  <c r="M39" i="2"/>
  <c r="M40" i="2"/>
  <c r="M41" i="2"/>
  <c r="M42" i="2"/>
  <c r="M43" i="2"/>
  <c r="M44" i="2"/>
  <c r="M45" i="2"/>
  <c r="M46" i="2"/>
  <c r="M47" i="2"/>
  <c r="M48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90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8" i="2"/>
  <c r="M109" i="2"/>
  <c r="M111" i="2"/>
  <c r="M112" i="2"/>
  <c r="M113" i="2"/>
  <c r="M114" i="2"/>
  <c r="M116" i="2"/>
  <c r="M117" i="2"/>
  <c r="M118" i="2"/>
  <c r="M119" i="2"/>
  <c r="M121" i="2"/>
  <c r="M123" i="2"/>
  <c r="M2" i="2"/>
  <c r="L3" i="2"/>
  <c r="L4" i="2"/>
  <c r="L5" i="2"/>
  <c r="L6" i="2"/>
  <c r="L7" i="2"/>
  <c r="L9" i="2"/>
  <c r="L10" i="2"/>
  <c r="L11" i="2"/>
  <c r="L12" i="2"/>
  <c r="L13" i="2"/>
  <c r="L14" i="2"/>
  <c r="L16" i="2"/>
  <c r="L17" i="2"/>
  <c r="L18" i="2"/>
  <c r="L19" i="2"/>
  <c r="L20" i="2"/>
  <c r="L21" i="2"/>
  <c r="L22" i="2"/>
  <c r="L24" i="2"/>
  <c r="L25" i="2"/>
  <c r="L26" i="2"/>
  <c r="L27" i="2"/>
  <c r="L28" i="2"/>
  <c r="L29" i="2"/>
  <c r="L31" i="2"/>
  <c r="L32" i="2"/>
  <c r="L34" i="2"/>
  <c r="L35" i="2"/>
  <c r="L37" i="2"/>
  <c r="L38" i="2"/>
  <c r="L39" i="2"/>
  <c r="L40" i="2"/>
  <c r="L41" i="2"/>
  <c r="L42" i="2"/>
  <c r="L43" i="2"/>
  <c r="L44" i="2"/>
  <c r="L45" i="2"/>
  <c r="L46" i="2"/>
  <c r="L47" i="2"/>
  <c r="L48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8" i="2"/>
  <c r="L109" i="2"/>
  <c r="L111" i="2"/>
  <c r="L112" i="2"/>
  <c r="L113" i="2"/>
  <c r="L114" i="2"/>
  <c r="L116" i="2"/>
  <c r="L117" i="2"/>
  <c r="L118" i="2"/>
  <c r="L119" i="2"/>
  <c r="L121" i="2"/>
  <c r="L123" i="2"/>
  <c r="L2" i="2"/>
  <c r="K2" i="2"/>
  <c r="F124" i="2"/>
  <c r="G124" i="2"/>
  <c r="D124" i="2"/>
  <c r="E20" i="2"/>
  <c r="H3" i="2" l="1"/>
  <c r="K3" i="2" s="1"/>
  <c r="K4" i="2"/>
  <c r="H5" i="2"/>
  <c r="K5" i="2" s="1"/>
  <c r="H6" i="2"/>
  <c r="K6" i="2" s="1"/>
  <c r="H7" i="2"/>
  <c r="K7" i="2" s="1"/>
  <c r="H9" i="2"/>
  <c r="K9" i="2" s="1"/>
  <c r="H10" i="2"/>
  <c r="K10" i="2" s="1"/>
  <c r="H11" i="2"/>
  <c r="K11" i="2" s="1"/>
  <c r="H12" i="2"/>
  <c r="K12" i="2" s="1"/>
  <c r="H13" i="2"/>
  <c r="K13" i="2" s="1"/>
  <c r="H14" i="2"/>
  <c r="K14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5" i="2"/>
  <c r="K25" i="2" s="1"/>
  <c r="H26" i="2"/>
  <c r="K26" i="2" s="1"/>
  <c r="H27" i="2"/>
  <c r="K27" i="2" s="1"/>
  <c r="H28" i="2"/>
  <c r="K28" i="2" s="1"/>
  <c r="H29" i="2"/>
  <c r="K29" i="2" s="1"/>
  <c r="H31" i="2"/>
  <c r="K31" i="2" s="1"/>
  <c r="H32" i="2"/>
  <c r="K32" i="2" s="1"/>
  <c r="H34" i="2"/>
  <c r="K34" i="2" s="1"/>
  <c r="H35" i="2"/>
  <c r="K35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H65" i="2"/>
  <c r="K65" i="2" s="1"/>
  <c r="H66" i="2"/>
  <c r="K66" i="2" s="1"/>
  <c r="H67" i="2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8" i="2"/>
  <c r="K108" i="2" s="1"/>
  <c r="H109" i="2"/>
  <c r="K109" i="2" s="1"/>
  <c r="H111" i="2"/>
  <c r="K111" i="2" s="1"/>
  <c r="H112" i="2"/>
  <c r="K112" i="2" s="1"/>
  <c r="H113" i="2"/>
  <c r="K113" i="2" s="1"/>
  <c r="H114" i="2"/>
  <c r="K114" i="2" s="1"/>
  <c r="H116" i="2"/>
  <c r="K116" i="2" s="1"/>
  <c r="H117" i="2"/>
  <c r="K117" i="2" s="1"/>
  <c r="H118" i="2"/>
  <c r="K118" i="2" s="1"/>
  <c r="H119" i="2"/>
  <c r="K119" i="2" s="1"/>
  <c r="H121" i="2"/>
  <c r="K121" i="2" s="1"/>
  <c r="H123" i="2"/>
  <c r="K123" i="2" s="1"/>
  <c r="E3" i="2"/>
  <c r="E4" i="2"/>
  <c r="E5" i="2"/>
  <c r="E6" i="2"/>
  <c r="E7" i="2"/>
  <c r="E9" i="2"/>
  <c r="E10" i="2"/>
  <c r="E11" i="2"/>
  <c r="E12" i="2"/>
  <c r="E13" i="2"/>
  <c r="E14" i="2"/>
  <c r="E16" i="2"/>
  <c r="E17" i="2"/>
  <c r="E18" i="2"/>
  <c r="E19" i="2"/>
  <c r="E21" i="2"/>
  <c r="E22" i="2"/>
  <c r="E24" i="2"/>
  <c r="E25" i="2"/>
  <c r="E26" i="2"/>
  <c r="E27" i="2"/>
  <c r="E28" i="2"/>
  <c r="E29" i="2"/>
  <c r="E31" i="2"/>
  <c r="E32" i="2"/>
  <c r="E34" i="2"/>
  <c r="E35" i="2"/>
  <c r="E37" i="2"/>
  <c r="E38" i="2"/>
  <c r="E39" i="2"/>
  <c r="E40" i="2"/>
  <c r="E41" i="2"/>
  <c r="E42" i="2"/>
  <c r="E43" i="2"/>
  <c r="E44" i="2"/>
  <c r="E45" i="2"/>
  <c r="E46" i="2"/>
  <c r="E47" i="2"/>
  <c r="E48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8" i="2"/>
  <c r="E109" i="2"/>
  <c r="E111" i="2"/>
  <c r="E112" i="2"/>
  <c r="E113" i="2"/>
  <c r="E114" i="2"/>
  <c r="E116" i="2"/>
  <c r="E117" i="2"/>
  <c r="E118" i="2"/>
  <c r="E119" i="2"/>
  <c r="E121" i="2"/>
  <c r="E123" i="2"/>
  <c r="E2" i="2"/>
  <c r="E124" i="2" l="1"/>
  <c r="K124" i="2"/>
  <c r="H124" i="2"/>
  <c r="I124" i="2" l="1"/>
  <c r="N124" i="2" l="1"/>
  <c r="M124" i="2"/>
  <c r="L124" i="2"/>
</calcChain>
</file>

<file path=xl/sharedStrings.xml><?xml version="1.0" encoding="utf-8"?>
<sst xmlns="http://schemas.openxmlformats.org/spreadsheetml/2006/main" count="306" uniqueCount="164">
  <si>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</si>
  <si>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</si>
  <si>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</si>
  <si>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</si>
  <si>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</si>
  <si>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</si>
  <si>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</si>
  <si>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</si>
  <si>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</si>
  <si>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</si>
  <si>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</si>
  <si>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</si>
  <si>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</si>
  <si>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</si>
  <si>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</si>
  <si>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</si>
  <si>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</si>
  <si>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</si>
  <si>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</si>
  <si>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</si>
  <si>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</si>
  <si>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</si>
  <si>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</si>
  <si>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</si>
  <si>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</si>
  <si>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</si>
  <si>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</si>
  <si>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</si>
  <si>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</si>
  <si>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</si>
  <si>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</si>
  <si>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</si>
  <si>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</si>
  <si>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</si>
  <si>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</si>
  <si>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</si>
  <si>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</si>
  <si>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</si>
  <si>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</si>
  <si>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</si>
  <si>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</si>
  <si>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</si>
  <si>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</si>
  <si>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</si>
  <si>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</si>
  <si>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</si>
  <si>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</si>
  <si>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</si>
  <si>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</si>
  <si>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</si>
  <si>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</si>
  <si>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</si>
  <si>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</si>
  <si>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</si>
  <si>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</si>
  <si>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</si>
  <si>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</si>
  <si>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</si>
  <si>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</si>
  <si>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</si>
  <si>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</si>
  <si>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</si>
  <si>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</si>
  <si>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</si>
  <si>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</si>
  <si>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</si>
  <si>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</si>
  <si>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</si>
  <si>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</si>
  <si>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</si>
  <si>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</si>
  <si>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</si>
  <si>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</si>
  <si>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</si>
  <si>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</si>
  <si>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</si>
  <si>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</si>
  <si>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</si>
  <si>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</si>
  <si>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</si>
  <si>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</si>
  <si>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</si>
  <si>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</si>
  <si>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</si>
  <si>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</si>
  <si>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</si>
  <si>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</si>
  <si>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</si>
  <si>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</si>
  <si>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</si>
  <si>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</si>
  <si>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</si>
  <si>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</si>
  <si>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</si>
  <si>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</si>
  <si>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</si>
  <si>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</si>
  <si>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</si>
  <si>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</si>
  <si>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</si>
  <si>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</si>
  <si>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</si>
  <si>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</si>
  <si>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</si>
  <si>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</si>
  <si>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</si>
  <si>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</si>
  <si>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</si>
  <si>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</si>
  <si>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</si>
  <si>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</si>
  <si>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</si>
  <si>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</si>
  <si>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</si>
  <si>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</si>
  <si>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</si>
  <si>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</si>
  <si>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</si>
  <si>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</si>
  <si>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</si>
  <si>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</si>
  <si>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</si>
  <si>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</si>
  <si>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</si>
  <si>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</si>
  <si>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</si>
  <si>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</si>
  <si>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</si>
  <si>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</si>
  <si>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</si>
  <si>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</si>
  <si>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</si>
  <si>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</si>
  <si>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</si>
  <si>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</si>
  <si>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</si>
  <si>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</si>
  <si>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</si>
  <si>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</si>
  <si>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</si>
  <si>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</si>
  <si>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</si>
  <si>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</si>
  <si>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</si>
  <si>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</si>
  <si>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</si>
  <si>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</si>
  <si>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</si>
  <si>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</si>
  <si>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</si>
  <si>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</si>
  <si>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</si>
  <si>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</si>
  <si>
    <t>Arrendamiento y licencias de uso y paquetes informáticos</t>
  </si>
  <si>
    <t>TRANSFERENCIAS O DONACIONES INVERSION A GADS</t>
  </si>
  <si>
    <t>Gobiernos Autónomos Descentralizados</t>
  </si>
  <si>
    <t>Fiscalización e inspecciones técnicas</t>
  </si>
  <si>
    <t>Compensación por deshaucio</t>
  </si>
  <si>
    <t>Sector Privado Financiero</t>
  </si>
  <si>
    <t>Maquinarias y equipos (bienes muebles no depreciables)</t>
  </si>
  <si>
    <t>Al Sector Publico Financiero</t>
  </si>
  <si>
    <t>Honorarios</t>
  </si>
  <si>
    <t>Almacenamiento, embalaje, desembalaje envase</t>
  </si>
  <si>
    <t>Plantas (bienes biológicos no depreciables)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</si>
</sst>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wrapText="1"/>
      <protection locked="0"/>
    </xf>
    <xf numFmtId="4" fontId="5" fillId="4" borderId="2" xfId="0" applyNumberFormat="1" applyFont="1" applyFill="1" applyBorder="1" applyAlignment="1" applyProtection="1">
      <alignment wrapText="1"/>
      <protection locked="0"/>
    </xf>
    <xf numFmtId="2" fontId="5" fillId="4" borderId="2" xfId="0" applyNumberFormat="1" applyFont="1" applyFill="1" applyBorder="1" applyAlignment="1" applyProtection="1">
      <alignment wrapText="1"/>
      <protection locked="0"/>
    </xf>
    <xf numFmtId="0" fontId="5" fillId="4" borderId="0" xfId="0" applyFont="1" applyFill="1"/>
    <xf numFmtId="0" fontId="9" fillId="4" borderId="0" xfId="0" applyFont="1" applyFill="1"/>
    <xf numFmtId="0" fontId="5" fillId="0" borderId="2" xfId="0" applyFont="1" applyFill="1" applyBorder="1"/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wrapText="1"/>
      <protection locked="0"/>
    </xf>
    <xf numFmtId="4" fontId="5" fillId="0" borderId="2" xfId="0" applyNumberFormat="1" applyFont="1" applyFill="1" applyBorder="1" applyAlignment="1" applyProtection="1">
      <alignment wrapText="1"/>
      <protection locked="0"/>
    </xf>
    <xf numFmtId="2" fontId="5" fillId="0" borderId="2" xfId="0" applyNumberFormat="1" applyFont="1" applyFill="1" applyBorder="1" applyAlignment="1" applyProtection="1">
      <alignment wrapText="1"/>
      <protection locked="0"/>
    </xf>
    <xf numFmtId="0" fontId="5" fillId="0" borderId="0" xfId="0" applyFont="1" applyFill="1"/>
    <xf numFmtId="0" fontId="9" fillId="0" borderId="0" xfId="0" applyFont="1" applyFill="1"/>
    <xf numFmtId="4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7"/>
  <sheetViews>
    <sheetView tabSelected="1" topLeftCell="A110" workbookViewId="0">
      <selection activeCell="J121" sqref="J121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145</v>
      </c>
      <c r="B2" s="11" t="s">
        <v>14</v>
      </c>
      <c r="C2" s="17" t="s">
        <v>15</v>
      </c>
      <c r="D2" s="29">
        <v>467851</v>
      </c>
      <c r="E2" s="29">
        <f>+F2-D2</f>
        <v>-8667</v>
      </c>
      <c r="F2" s="29">
        <v>459184</v>
      </c>
      <c r="G2" s="29">
        <v>107820.08</v>
      </c>
      <c r="H2" s="29">
        <f>+G2</f>
        <v>107820.08</v>
      </c>
      <c r="I2" s="30">
        <v>70654.83</v>
      </c>
      <c r="J2" s="29">
        <v>70586.81</v>
      </c>
      <c r="K2" s="30">
        <f>+F2-H2</f>
        <v>351363.92</v>
      </c>
      <c r="L2" s="30">
        <f>+F2-I2</f>
        <v>388529.17</v>
      </c>
      <c r="M2" s="30">
        <f>+I2-J2</f>
        <v>68.020000000004075</v>
      </c>
      <c r="N2" s="24">
        <f>I2/F2*100</f>
        <v>15.387040924770897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146</v>
      </c>
      <c r="B3" s="11" t="s">
        <v>14</v>
      </c>
      <c r="C3" s="17" t="s">
        <v>16</v>
      </c>
      <c r="D3" s="29">
        <v>243958.88</v>
      </c>
      <c r="E3" s="29">
        <f t="shared" ref="E3:E64" si="0">+F3-D3</f>
        <v>-220</v>
      </c>
      <c r="F3" s="29">
        <v>243738.88</v>
      </c>
      <c r="G3" s="29">
        <v>59076.72</v>
      </c>
      <c r="H3" s="29">
        <f t="shared" ref="H3:H64" si="1">+G3</f>
        <v>59076.72</v>
      </c>
      <c r="I3" s="30">
        <v>39384.480000000003</v>
      </c>
      <c r="J3" s="29">
        <v>39384.480000000003</v>
      </c>
      <c r="K3" s="30">
        <f t="shared" ref="K3:K66" si="2">+F3-H3</f>
        <v>184662.16</v>
      </c>
      <c r="L3" s="30">
        <f t="shared" ref="L3:L71" si="3">+F3-I3</f>
        <v>204354.4</v>
      </c>
      <c r="M3" s="30">
        <f t="shared" ref="M3:M71" si="4">+I3-J3</f>
        <v>0</v>
      </c>
      <c r="N3" s="24">
        <f t="shared" ref="N3:N71" si="5">I3/F3*100</f>
        <v>16.158472542419165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75215.56</v>
      </c>
      <c r="E4" s="29">
        <f t="shared" si="0"/>
        <v>0</v>
      </c>
      <c r="F4" s="31">
        <v>75215.56</v>
      </c>
      <c r="G4" s="29">
        <v>1513.13</v>
      </c>
      <c r="H4" s="29">
        <f t="shared" si="1"/>
        <v>1513.13</v>
      </c>
      <c r="I4" s="30">
        <v>1246.04</v>
      </c>
      <c r="J4" s="31">
        <v>848.76</v>
      </c>
      <c r="K4" s="30">
        <f t="shared" si="2"/>
        <v>73702.429999999993</v>
      </c>
      <c r="L4" s="30">
        <f t="shared" si="3"/>
        <v>73969.52</v>
      </c>
      <c r="M4" s="30">
        <f t="shared" si="4"/>
        <v>397.28</v>
      </c>
      <c r="N4" s="24">
        <f t="shared" si="5"/>
        <v>1.6566253046577064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39900</v>
      </c>
      <c r="E5" s="29">
        <f t="shared" si="0"/>
        <v>368</v>
      </c>
      <c r="F5" s="31">
        <v>40268</v>
      </c>
      <c r="G5" s="29">
        <v>30601.09</v>
      </c>
      <c r="H5" s="29">
        <f t="shared" si="1"/>
        <v>30601.09</v>
      </c>
      <c r="I5" s="30">
        <v>30444.41</v>
      </c>
      <c r="J5" s="31">
        <v>29296.85</v>
      </c>
      <c r="K5" s="30">
        <f t="shared" si="2"/>
        <v>9666.91</v>
      </c>
      <c r="L5" s="30">
        <f t="shared" si="3"/>
        <v>9823.59</v>
      </c>
      <c r="M5" s="30">
        <f t="shared" si="4"/>
        <v>1147.5600000000013</v>
      </c>
      <c r="N5" s="24">
        <f t="shared" si="5"/>
        <v>75.604475017383535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2237.25</v>
      </c>
      <c r="E6" s="29">
        <f t="shared" si="0"/>
        <v>0</v>
      </c>
      <c r="F6" s="31">
        <v>2237.25</v>
      </c>
      <c r="G6" s="29">
        <v>535.79999999999995</v>
      </c>
      <c r="H6" s="29">
        <f t="shared" si="1"/>
        <v>535.79999999999995</v>
      </c>
      <c r="I6" s="30">
        <v>357.2</v>
      </c>
      <c r="J6" s="31">
        <v>357.2</v>
      </c>
      <c r="K6" s="30">
        <f t="shared" si="2"/>
        <v>1701.45</v>
      </c>
      <c r="L6" s="30">
        <f t="shared" si="3"/>
        <v>1880.05</v>
      </c>
      <c r="M6" s="30">
        <f t="shared" si="4"/>
        <v>0</v>
      </c>
      <c r="N6" s="24">
        <f t="shared" si="5"/>
        <v>15.966029723991507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9620.82</v>
      </c>
      <c r="E7" s="29">
        <f t="shared" si="0"/>
        <v>0</v>
      </c>
      <c r="F7" s="31">
        <v>9620.82</v>
      </c>
      <c r="G7" s="29">
        <v>2203.5700000000002</v>
      </c>
      <c r="H7" s="29">
        <f t="shared" si="1"/>
        <v>2203.5700000000002</v>
      </c>
      <c r="I7" s="30">
        <v>1462.47</v>
      </c>
      <c r="J7" s="31">
        <v>1462.47</v>
      </c>
      <c r="K7" s="30">
        <f t="shared" si="2"/>
        <v>7417.25</v>
      </c>
      <c r="L7" s="30">
        <f t="shared" si="3"/>
        <v>8158.3499999999995</v>
      </c>
      <c r="M7" s="30">
        <f t="shared" si="4"/>
        <v>0</v>
      </c>
      <c r="N7" s="24">
        <f t="shared" si="5"/>
        <v>15.20109512494777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54" customFormat="1" ht="23.1" customHeight="1" x14ac:dyDescent="0.2">
      <c r="A8" s="46">
        <v>510507</v>
      </c>
      <c r="B8" s="47" t="s">
        <v>14</v>
      </c>
      <c r="C8" s="48" t="s">
        <v>161</v>
      </c>
      <c r="D8" s="49">
        <v>8750</v>
      </c>
      <c r="E8" s="50">
        <f t="shared" si="0"/>
        <v>0</v>
      </c>
      <c r="F8" s="49">
        <v>8750</v>
      </c>
      <c r="G8" s="50">
        <v>0</v>
      </c>
      <c r="H8" s="50">
        <f t="shared" si="1"/>
        <v>0</v>
      </c>
      <c r="I8" s="51">
        <v>0</v>
      </c>
      <c r="J8" s="49">
        <v>0</v>
      </c>
      <c r="K8" s="51">
        <f t="shared" si="2"/>
        <v>8750</v>
      </c>
      <c r="L8" s="51">
        <f t="shared" si="3"/>
        <v>8750</v>
      </c>
      <c r="M8" s="51">
        <f t="shared" si="4"/>
        <v>0</v>
      </c>
      <c r="N8" s="52">
        <f t="shared" si="5"/>
        <v>0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3.1" customHeight="1" x14ac:dyDescent="0.2">
      <c r="A9" s="13">
        <v>510509</v>
      </c>
      <c r="B9" s="11" t="s">
        <v>14</v>
      </c>
      <c r="C9" s="14" t="s">
        <v>48</v>
      </c>
      <c r="D9" s="31">
        <v>15669</v>
      </c>
      <c r="E9" s="29">
        <f t="shared" si="0"/>
        <v>0</v>
      </c>
      <c r="F9" s="31">
        <v>15669</v>
      </c>
      <c r="G9" s="29">
        <v>3168.56</v>
      </c>
      <c r="H9" s="29">
        <f t="shared" si="1"/>
        <v>3168.56</v>
      </c>
      <c r="I9" s="30">
        <v>2348.2199999999998</v>
      </c>
      <c r="J9" s="31">
        <v>2348.2199999999998</v>
      </c>
      <c r="K9" s="30">
        <f t="shared" si="2"/>
        <v>12500.44</v>
      </c>
      <c r="L9" s="30">
        <f t="shared" si="3"/>
        <v>13320.78</v>
      </c>
      <c r="M9" s="30">
        <f t="shared" si="4"/>
        <v>0</v>
      </c>
      <c r="N9" s="24">
        <f t="shared" si="5"/>
        <v>14.986406279915757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510510</v>
      </c>
      <c r="B10" s="11" t="s">
        <v>14</v>
      </c>
      <c r="C10" s="14" t="s">
        <v>49</v>
      </c>
      <c r="D10" s="31">
        <v>144814</v>
      </c>
      <c r="E10" s="29">
        <f t="shared" si="0"/>
        <v>0</v>
      </c>
      <c r="F10" s="31">
        <v>144814</v>
      </c>
      <c r="G10" s="29">
        <v>11750.7</v>
      </c>
      <c r="H10" s="29">
        <f t="shared" si="1"/>
        <v>11750.7</v>
      </c>
      <c r="I10" s="30">
        <v>8817.7000000000007</v>
      </c>
      <c r="J10" s="31">
        <v>8817.7000000000007</v>
      </c>
      <c r="K10" s="30">
        <f t="shared" si="2"/>
        <v>133063.29999999999</v>
      </c>
      <c r="L10" s="30">
        <f t="shared" si="3"/>
        <v>135996.29999999999</v>
      </c>
      <c r="M10" s="30">
        <f t="shared" si="4"/>
        <v>0</v>
      </c>
      <c r="N10" s="24">
        <f t="shared" si="5"/>
        <v>6.088983109367879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510512</v>
      </c>
      <c r="B11" s="11" t="s">
        <v>14</v>
      </c>
      <c r="C11" s="13" t="s">
        <v>50</v>
      </c>
      <c r="D11" s="31">
        <v>24250</v>
      </c>
      <c r="E11" s="29">
        <f t="shared" si="0"/>
        <v>0</v>
      </c>
      <c r="F11" s="31">
        <v>24250</v>
      </c>
      <c r="G11" s="29">
        <v>5107.3500000000004</v>
      </c>
      <c r="H11" s="29">
        <f t="shared" si="1"/>
        <v>5107.3500000000004</v>
      </c>
      <c r="I11" s="30">
        <v>3045.72</v>
      </c>
      <c r="J11" s="31">
        <v>3045.72</v>
      </c>
      <c r="K11" s="30">
        <f t="shared" si="2"/>
        <v>19142.650000000001</v>
      </c>
      <c r="L11" s="30">
        <f t="shared" si="3"/>
        <v>21204.28</v>
      </c>
      <c r="M11" s="30">
        <f t="shared" si="4"/>
        <v>0</v>
      </c>
      <c r="N11" s="24">
        <f t="shared" si="5"/>
        <v>12.559670103092783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510601</v>
      </c>
      <c r="B12" s="11" t="s">
        <v>14</v>
      </c>
      <c r="C12" s="13" t="s">
        <v>51</v>
      </c>
      <c r="D12" s="31">
        <v>106267.99</v>
      </c>
      <c r="E12" s="29">
        <f t="shared" si="0"/>
        <v>0</v>
      </c>
      <c r="F12" s="31">
        <v>106267.99</v>
      </c>
      <c r="G12" s="29">
        <v>21611.57</v>
      </c>
      <c r="H12" s="29">
        <f t="shared" si="1"/>
        <v>21611.57</v>
      </c>
      <c r="I12" s="30">
        <v>14224.99</v>
      </c>
      <c r="J12" s="31">
        <v>14217.37</v>
      </c>
      <c r="K12" s="30">
        <f t="shared" si="2"/>
        <v>84656.420000000013</v>
      </c>
      <c r="L12" s="30">
        <f t="shared" si="3"/>
        <v>92043</v>
      </c>
      <c r="M12" s="30">
        <f t="shared" si="4"/>
        <v>7.6199999999989814</v>
      </c>
      <c r="N12" s="24">
        <f t="shared" si="5"/>
        <v>13.385959403203165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510602</v>
      </c>
      <c r="B13" s="11" t="s">
        <v>14</v>
      </c>
      <c r="C13" s="13" t="s">
        <v>52</v>
      </c>
      <c r="D13" s="31">
        <v>75215.56</v>
      </c>
      <c r="E13" s="29">
        <f t="shared" si="0"/>
        <v>0</v>
      </c>
      <c r="F13" s="31">
        <v>75215.56</v>
      </c>
      <c r="G13" s="29">
        <v>13486.12</v>
      </c>
      <c r="H13" s="29">
        <f t="shared" si="1"/>
        <v>13486.12</v>
      </c>
      <c r="I13" s="30">
        <v>9672.07</v>
      </c>
      <c r="J13" s="31">
        <v>9672.07</v>
      </c>
      <c r="K13" s="30">
        <f t="shared" si="2"/>
        <v>61729.439999999995</v>
      </c>
      <c r="L13" s="30">
        <f t="shared" si="3"/>
        <v>65543.489999999991</v>
      </c>
      <c r="M13" s="30">
        <f t="shared" si="4"/>
        <v>0</v>
      </c>
      <c r="N13" s="24">
        <f t="shared" si="5"/>
        <v>12.85913446632585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510606</v>
      </c>
      <c r="B14" s="11" t="s">
        <v>14</v>
      </c>
      <c r="C14" s="14" t="s">
        <v>53</v>
      </c>
      <c r="D14" s="31">
        <v>78642.27</v>
      </c>
      <c r="E14" s="29">
        <f t="shared" si="0"/>
        <v>0</v>
      </c>
      <c r="F14" s="31">
        <v>78642.27</v>
      </c>
      <c r="G14" s="29">
        <v>29948.55</v>
      </c>
      <c r="H14" s="29">
        <f t="shared" si="1"/>
        <v>29948.55</v>
      </c>
      <c r="I14" s="30">
        <v>29948.55</v>
      </c>
      <c r="J14" s="31">
        <v>23189.58</v>
      </c>
      <c r="K14" s="30">
        <f t="shared" si="2"/>
        <v>48693.72</v>
      </c>
      <c r="L14" s="30">
        <f t="shared" si="3"/>
        <v>48693.72</v>
      </c>
      <c r="M14" s="30">
        <f t="shared" si="4"/>
        <v>6758.9699999999975</v>
      </c>
      <c r="N14" s="24">
        <f t="shared" si="5"/>
        <v>38.08200093918957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510704</v>
      </c>
      <c r="B15" s="11" t="s">
        <v>14</v>
      </c>
      <c r="C15" s="14" t="s">
        <v>157</v>
      </c>
      <c r="D15" s="31">
        <v>2400</v>
      </c>
      <c r="E15" s="29">
        <f t="shared" si="0"/>
        <v>0</v>
      </c>
      <c r="F15" s="31">
        <v>2400</v>
      </c>
      <c r="G15" s="29">
        <v>1695.64</v>
      </c>
      <c r="H15" s="29">
        <f t="shared" si="1"/>
        <v>1695.64</v>
      </c>
      <c r="I15" s="30">
        <v>1695.64</v>
      </c>
      <c r="J15" s="31">
        <v>1695.64</v>
      </c>
      <c r="K15" s="30">
        <f t="shared" si="2"/>
        <v>704.3599999999999</v>
      </c>
      <c r="L15" s="30">
        <f t="shared" si="3"/>
        <v>704.3599999999999</v>
      </c>
      <c r="M15" s="30">
        <f t="shared" si="4"/>
        <v>0</v>
      </c>
      <c r="N15" s="24">
        <f t="shared" si="5"/>
        <v>70.651666666666671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510707</v>
      </c>
      <c r="B16" s="11" t="s">
        <v>14</v>
      </c>
      <c r="C16" s="14" t="s">
        <v>54</v>
      </c>
      <c r="D16" s="31">
        <v>1585</v>
      </c>
      <c r="E16" s="29">
        <f t="shared" si="0"/>
        <v>8519</v>
      </c>
      <c r="F16" s="31">
        <v>10104</v>
      </c>
      <c r="G16" s="29">
        <v>5478.97</v>
      </c>
      <c r="H16" s="29">
        <f t="shared" si="1"/>
        <v>5478.97</v>
      </c>
      <c r="I16" s="30">
        <v>5478.97</v>
      </c>
      <c r="J16" s="31">
        <v>3340.27</v>
      </c>
      <c r="K16" s="30">
        <f t="shared" si="2"/>
        <v>4625.03</v>
      </c>
      <c r="L16" s="30">
        <f t="shared" si="3"/>
        <v>4625.03</v>
      </c>
      <c r="M16" s="30">
        <f t="shared" si="4"/>
        <v>2138.7000000000003</v>
      </c>
      <c r="N16" s="24">
        <f t="shared" si="5"/>
        <v>54.225752177355503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510711</v>
      </c>
      <c r="B17" s="11" t="s">
        <v>14</v>
      </c>
      <c r="C17" s="14" t="s">
        <v>55</v>
      </c>
      <c r="D17" s="31">
        <v>106666</v>
      </c>
      <c r="E17" s="29">
        <f t="shared" si="0"/>
        <v>0</v>
      </c>
      <c r="F17" s="31">
        <v>106666</v>
      </c>
      <c r="G17" s="29">
        <v>29484.55</v>
      </c>
      <c r="H17" s="29">
        <f t="shared" si="1"/>
        <v>29484.55</v>
      </c>
      <c r="I17" s="30">
        <v>29484.55</v>
      </c>
      <c r="J17" s="31">
        <v>20484.55</v>
      </c>
      <c r="K17" s="30">
        <f t="shared" si="2"/>
        <v>77181.45</v>
      </c>
      <c r="L17" s="30">
        <f t="shared" si="3"/>
        <v>77181.45</v>
      </c>
      <c r="M17" s="30">
        <f t="shared" si="4"/>
        <v>9000</v>
      </c>
      <c r="N17" s="24">
        <f t="shared" si="5"/>
        <v>27.641938387114916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530104</v>
      </c>
      <c r="B18" s="12" t="s">
        <v>122</v>
      </c>
      <c r="C18" s="13" t="s">
        <v>56</v>
      </c>
      <c r="D18" s="31">
        <v>8500</v>
      </c>
      <c r="E18" s="29">
        <f t="shared" si="0"/>
        <v>0</v>
      </c>
      <c r="F18" s="31">
        <v>8500</v>
      </c>
      <c r="G18" s="29">
        <v>2107.1799999999998</v>
      </c>
      <c r="H18" s="29">
        <f t="shared" si="1"/>
        <v>2107.1799999999998</v>
      </c>
      <c r="I18" s="30">
        <v>2107.1799999999998</v>
      </c>
      <c r="J18" s="30">
        <v>2107.1799999999998</v>
      </c>
      <c r="K18" s="30">
        <f t="shared" si="2"/>
        <v>6392.82</v>
      </c>
      <c r="L18" s="30">
        <f t="shared" si="3"/>
        <v>6392.82</v>
      </c>
      <c r="M18" s="30">
        <f t="shared" si="4"/>
        <v>0</v>
      </c>
      <c r="N18" s="24">
        <f t="shared" si="5"/>
        <v>24.790352941176469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530105</v>
      </c>
      <c r="B19" s="12" t="s">
        <v>122</v>
      </c>
      <c r="C19" s="13" t="s">
        <v>57</v>
      </c>
      <c r="D19" s="31">
        <v>29600</v>
      </c>
      <c r="E19" s="29">
        <f t="shared" si="0"/>
        <v>1828.5600000000013</v>
      </c>
      <c r="F19" s="31">
        <v>31428.560000000001</v>
      </c>
      <c r="G19" s="29">
        <v>2655.67</v>
      </c>
      <c r="H19" s="29">
        <f t="shared" si="1"/>
        <v>2655.67</v>
      </c>
      <c r="I19" s="30">
        <v>2655.67</v>
      </c>
      <c r="J19" s="31">
        <v>1443.17</v>
      </c>
      <c r="K19" s="30">
        <f t="shared" si="2"/>
        <v>28772.89</v>
      </c>
      <c r="L19" s="30">
        <f t="shared" si="3"/>
        <v>28772.89</v>
      </c>
      <c r="M19" s="30">
        <f t="shared" si="4"/>
        <v>1212.5</v>
      </c>
      <c r="N19" s="24">
        <f t="shared" si="5"/>
        <v>8.449862163586241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530106</v>
      </c>
      <c r="B20" s="12" t="s">
        <v>122</v>
      </c>
      <c r="C20" s="13" t="s">
        <v>58</v>
      </c>
      <c r="D20" s="31">
        <v>300</v>
      </c>
      <c r="E20" s="29">
        <f t="shared" si="0"/>
        <v>0</v>
      </c>
      <c r="F20" s="31">
        <v>300</v>
      </c>
      <c r="G20" s="29">
        <v>6.96</v>
      </c>
      <c r="H20" s="29">
        <f t="shared" si="1"/>
        <v>6.96</v>
      </c>
      <c r="I20" s="30">
        <v>6.96</v>
      </c>
      <c r="J20" s="31">
        <v>6.96</v>
      </c>
      <c r="K20" s="30">
        <f t="shared" si="2"/>
        <v>293.04000000000002</v>
      </c>
      <c r="L20" s="30">
        <f t="shared" si="3"/>
        <v>293.04000000000002</v>
      </c>
      <c r="M20" s="30">
        <f t="shared" si="4"/>
        <v>0</v>
      </c>
      <c r="N20" s="24">
        <f t="shared" si="5"/>
        <v>2.3199999999999998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530201</v>
      </c>
      <c r="B21" s="13" t="s">
        <v>135</v>
      </c>
      <c r="C21" s="13" t="s">
        <v>59</v>
      </c>
      <c r="D21" s="31">
        <v>400</v>
      </c>
      <c r="E21" s="29">
        <f t="shared" si="0"/>
        <v>0</v>
      </c>
      <c r="F21" s="31">
        <v>400</v>
      </c>
      <c r="G21" s="29">
        <v>0</v>
      </c>
      <c r="H21" s="29">
        <f t="shared" si="1"/>
        <v>0</v>
      </c>
      <c r="I21" s="30">
        <v>0</v>
      </c>
      <c r="J21" s="31">
        <v>0</v>
      </c>
      <c r="K21" s="30">
        <f t="shared" si="2"/>
        <v>400</v>
      </c>
      <c r="L21" s="30">
        <f t="shared" si="3"/>
        <v>400</v>
      </c>
      <c r="M21" s="30">
        <f t="shared" si="4"/>
        <v>0</v>
      </c>
      <c r="N21" s="24">
        <f t="shared" si="5"/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530202</v>
      </c>
      <c r="B22" s="13" t="s">
        <v>135</v>
      </c>
      <c r="C22" s="13" t="s">
        <v>60</v>
      </c>
      <c r="D22" s="31">
        <v>200</v>
      </c>
      <c r="E22" s="29">
        <f t="shared" si="0"/>
        <v>0</v>
      </c>
      <c r="F22" s="31">
        <v>200</v>
      </c>
      <c r="G22" s="29">
        <v>0</v>
      </c>
      <c r="H22" s="29">
        <f t="shared" si="1"/>
        <v>0</v>
      </c>
      <c r="I22" s="30">
        <v>0</v>
      </c>
      <c r="J22" s="31">
        <v>0</v>
      </c>
      <c r="K22" s="30">
        <f t="shared" si="2"/>
        <v>200</v>
      </c>
      <c r="L22" s="30">
        <f t="shared" si="3"/>
        <v>200</v>
      </c>
      <c r="M22" s="30">
        <f t="shared" si="4"/>
        <v>0</v>
      </c>
      <c r="N22" s="24">
        <f t="shared" si="5"/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530203</v>
      </c>
      <c r="B23" s="13" t="s">
        <v>135</v>
      </c>
      <c r="C23" s="13" t="s">
        <v>162</v>
      </c>
      <c r="D23" s="31">
        <v>4000</v>
      </c>
      <c r="E23" s="29">
        <f t="shared" si="0"/>
        <v>-1828.56</v>
      </c>
      <c r="F23" s="31">
        <v>2171.44</v>
      </c>
      <c r="G23" s="29">
        <v>0</v>
      </c>
      <c r="H23" s="29">
        <f t="shared" si="1"/>
        <v>0</v>
      </c>
      <c r="I23" s="30">
        <v>0</v>
      </c>
      <c r="J23" s="31">
        <v>0</v>
      </c>
      <c r="K23" s="30">
        <f t="shared" si="2"/>
        <v>2171.44</v>
      </c>
      <c r="L23" s="30">
        <f t="shared" si="3"/>
        <v>2171.44</v>
      </c>
      <c r="M23" s="30">
        <f t="shared" si="4"/>
        <v>0</v>
      </c>
      <c r="N23" s="24">
        <f t="shared" si="5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5302.04</v>
      </c>
      <c r="B24" s="13" t="s">
        <v>135</v>
      </c>
      <c r="C24" s="14" t="s">
        <v>121</v>
      </c>
      <c r="D24" s="31">
        <v>5950</v>
      </c>
      <c r="E24" s="29">
        <f t="shared" si="0"/>
        <v>0</v>
      </c>
      <c r="F24" s="31">
        <v>5950</v>
      </c>
      <c r="G24" s="29">
        <v>129.13999999999999</v>
      </c>
      <c r="H24" s="29">
        <f>+G24</f>
        <v>129.13999999999999</v>
      </c>
      <c r="I24" s="30">
        <v>129.13999999999999</v>
      </c>
      <c r="J24" s="31">
        <v>129.13999999999999</v>
      </c>
      <c r="K24" s="30">
        <f t="shared" si="2"/>
        <v>5820.86</v>
      </c>
      <c r="L24" s="30">
        <f t="shared" si="3"/>
        <v>5820.86</v>
      </c>
      <c r="M24" s="30">
        <f t="shared" si="4"/>
        <v>0</v>
      </c>
      <c r="N24" s="24">
        <f t="shared" si="5"/>
        <v>2.1704201680672268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5302.05</v>
      </c>
      <c r="B25" s="13" t="s">
        <v>135</v>
      </c>
      <c r="C25" s="14" t="s">
        <v>93</v>
      </c>
      <c r="D25" s="31">
        <v>350</v>
      </c>
      <c r="E25" s="29">
        <f t="shared" si="0"/>
        <v>0</v>
      </c>
      <c r="F25" s="31">
        <v>350</v>
      </c>
      <c r="G25" s="29">
        <v>0</v>
      </c>
      <c r="H25" s="29">
        <f t="shared" si="1"/>
        <v>0</v>
      </c>
      <c r="I25" s="30">
        <v>0</v>
      </c>
      <c r="J25" s="31">
        <v>0</v>
      </c>
      <c r="K25" s="30">
        <f t="shared" si="2"/>
        <v>350</v>
      </c>
      <c r="L25" s="30">
        <f t="shared" si="3"/>
        <v>350</v>
      </c>
      <c r="M25" s="30">
        <f t="shared" si="4"/>
        <v>0</v>
      </c>
      <c r="N25" s="24">
        <f t="shared" si="5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530207</v>
      </c>
      <c r="B26" s="13" t="s">
        <v>135</v>
      </c>
      <c r="C26" s="14" t="s">
        <v>94</v>
      </c>
      <c r="D26" s="31">
        <v>25000</v>
      </c>
      <c r="E26" s="29">
        <f t="shared" si="0"/>
        <v>0</v>
      </c>
      <c r="F26" s="31">
        <v>25000</v>
      </c>
      <c r="G26" s="29">
        <v>0</v>
      </c>
      <c r="H26" s="29">
        <f t="shared" si="1"/>
        <v>0</v>
      </c>
      <c r="I26" s="30">
        <v>0</v>
      </c>
      <c r="J26" s="31">
        <v>0</v>
      </c>
      <c r="K26" s="30">
        <f t="shared" si="2"/>
        <v>25000</v>
      </c>
      <c r="L26" s="30">
        <f t="shared" si="3"/>
        <v>25000</v>
      </c>
      <c r="M26" s="30">
        <f t="shared" si="4"/>
        <v>0</v>
      </c>
      <c r="N26" s="24">
        <f t="shared" si="5"/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530222</v>
      </c>
      <c r="B27" s="13" t="s">
        <v>135</v>
      </c>
      <c r="C27" s="14" t="s">
        <v>62</v>
      </c>
      <c r="D27" s="31">
        <v>13000</v>
      </c>
      <c r="E27" s="29">
        <f t="shared" si="0"/>
        <v>0</v>
      </c>
      <c r="F27" s="31">
        <v>13000</v>
      </c>
      <c r="G27" s="29">
        <v>0</v>
      </c>
      <c r="H27" s="29">
        <f t="shared" si="1"/>
        <v>0</v>
      </c>
      <c r="I27" s="30">
        <v>0</v>
      </c>
      <c r="J27" s="31">
        <v>0</v>
      </c>
      <c r="K27" s="30">
        <f t="shared" si="2"/>
        <v>13000</v>
      </c>
      <c r="L27" s="30">
        <f t="shared" si="3"/>
        <v>13000</v>
      </c>
      <c r="M27" s="30">
        <f t="shared" si="4"/>
        <v>0</v>
      </c>
      <c r="N27" s="24">
        <f t="shared" si="5"/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530301</v>
      </c>
      <c r="B28" s="12" t="s">
        <v>136</v>
      </c>
      <c r="C28" s="13" t="s">
        <v>63</v>
      </c>
      <c r="D28" s="31">
        <v>2300</v>
      </c>
      <c r="E28" s="29">
        <f t="shared" si="0"/>
        <v>0</v>
      </c>
      <c r="F28" s="31">
        <v>2300</v>
      </c>
      <c r="G28" s="29">
        <v>0</v>
      </c>
      <c r="H28" s="29">
        <f t="shared" si="1"/>
        <v>0</v>
      </c>
      <c r="I28" s="30">
        <v>0</v>
      </c>
      <c r="J28" s="31">
        <v>0</v>
      </c>
      <c r="K28" s="30">
        <f t="shared" si="2"/>
        <v>2300</v>
      </c>
      <c r="L28" s="30">
        <f t="shared" si="3"/>
        <v>2300</v>
      </c>
      <c r="M28" s="30">
        <f t="shared" si="4"/>
        <v>0</v>
      </c>
      <c r="N28" s="24">
        <f t="shared" si="5"/>
        <v>0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530303</v>
      </c>
      <c r="B29" s="12" t="s">
        <v>136</v>
      </c>
      <c r="C29" s="14" t="s">
        <v>64</v>
      </c>
      <c r="D29" s="31">
        <v>1950</v>
      </c>
      <c r="E29" s="29">
        <f t="shared" si="0"/>
        <v>0</v>
      </c>
      <c r="F29" s="31">
        <v>1950</v>
      </c>
      <c r="G29" s="29">
        <v>0</v>
      </c>
      <c r="H29" s="29">
        <f t="shared" si="1"/>
        <v>0</v>
      </c>
      <c r="I29" s="30">
        <v>0</v>
      </c>
      <c r="J29" s="31">
        <v>0</v>
      </c>
      <c r="K29" s="30">
        <f t="shared" si="2"/>
        <v>1950</v>
      </c>
      <c r="L29" s="30">
        <f t="shared" si="3"/>
        <v>1950</v>
      </c>
      <c r="M29" s="30">
        <f t="shared" si="4"/>
        <v>0</v>
      </c>
      <c r="N29" s="24">
        <f t="shared" si="5"/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530402</v>
      </c>
      <c r="B30" s="12" t="s">
        <v>149</v>
      </c>
      <c r="C30" s="14" t="s">
        <v>97</v>
      </c>
      <c r="D30" s="31">
        <v>5000</v>
      </c>
      <c r="E30" s="29">
        <f t="shared" si="0"/>
        <v>0</v>
      </c>
      <c r="F30" s="31">
        <v>5000</v>
      </c>
      <c r="G30" s="29">
        <v>0</v>
      </c>
      <c r="H30" s="29">
        <f t="shared" si="1"/>
        <v>0</v>
      </c>
      <c r="I30" s="30">
        <v>0</v>
      </c>
      <c r="J30" s="31">
        <v>0</v>
      </c>
      <c r="K30" s="30">
        <f t="shared" si="2"/>
        <v>5000</v>
      </c>
      <c r="L30" s="30">
        <f t="shared" si="3"/>
        <v>5000</v>
      </c>
      <c r="M30" s="30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530404</v>
      </c>
      <c r="B31" s="12" t="s">
        <v>149</v>
      </c>
      <c r="C31" s="14" t="s">
        <v>65</v>
      </c>
      <c r="D31" s="31">
        <v>2200</v>
      </c>
      <c r="E31" s="29">
        <f t="shared" si="0"/>
        <v>0</v>
      </c>
      <c r="F31" s="31">
        <v>2200</v>
      </c>
      <c r="G31" s="29">
        <v>316.60000000000002</v>
      </c>
      <c r="H31" s="29">
        <f t="shared" si="1"/>
        <v>316.60000000000002</v>
      </c>
      <c r="I31" s="30">
        <v>316.60000000000002</v>
      </c>
      <c r="J31" s="31">
        <v>316.60000000000002</v>
      </c>
      <c r="K31" s="30">
        <f t="shared" si="2"/>
        <v>1883.4</v>
      </c>
      <c r="L31" s="30">
        <f t="shared" si="3"/>
        <v>1883.4</v>
      </c>
      <c r="M31" s="30">
        <f t="shared" si="4"/>
        <v>0</v>
      </c>
      <c r="N31" s="24">
        <f t="shared" si="5"/>
        <v>14.390909090909092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530405</v>
      </c>
      <c r="B32" s="12" t="s">
        <v>149</v>
      </c>
      <c r="C32" s="14" t="s">
        <v>66</v>
      </c>
      <c r="D32" s="31">
        <v>100</v>
      </c>
      <c r="E32" s="29">
        <f t="shared" si="0"/>
        <v>0</v>
      </c>
      <c r="F32" s="31">
        <v>100</v>
      </c>
      <c r="G32" s="29">
        <v>0</v>
      </c>
      <c r="H32" s="29">
        <f t="shared" si="1"/>
        <v>0</v>
      </c>
      <c r="I32" s="30">
        <v>0</v>
      </c>
      <c r="J32" s="31">
        <v>0</v>
      </c>
      <c r="K32" s="30">
        <f t="shared" si="2"/>
        <v>100</v>
      </c>
      <c r="L32" s="30">
        <f t="shared" si="3"/>
        <v>100</v>
      </c>
      <c r="M32" s="30">
        <f t="shared" si="4"/>
        <v>0</v>
      </c>
      <c r="N32" s="24">
        <f t="shared" si="5"/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530601</v>
      </c>
      <c r="B33" s="12" t="s">
        <v>150</v>
      </c>
      <c r="C33" s="14" t="s">
        <v>67</v>
      </c>
      <c r="D33" s="31">
        <v>60000</v>
      </c>
      <c r="E33" s="29">
        <f t="shared" si="0"/>
        <v>0</v>
      </c>
      <c r="F33" s="31">
        <v>60000</v>
      </c>
      <c r="G33" s="29">
        <v>0</v>
      </c>
      <c r="H33" s="29">
        <f t="shared" si="1"/>
        <v>0</v>
      </c>
      <c r="I33" s="30">
        <v>0</v>
      </c>
      <c r="J33" s="31">
        <v>0</v>
      </c>
      <c r="K33" s="30">
        <f t="shared" si="2"/>
        <v>60000</v>
      </c>
      <c r="L33" s="30">
        <f t="shared" si="3"/>
        <v>60000</v>
      </c>
      <c r="M33" s="30">
        <f t="shared" si="4"/>
        <v>0</v>
      </c>
      <c r="N33" s="24">
        <f t="shared" si="5"/>
        <v>0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530612</v>
      </c>
      <c r="B34" s="12" t="s">
        <v>150</v>
      </c>
      <c r="C34" s="14" t="s">
        <v>68</v>
      </c>
      <c r="D34" s="31">
        <v>2000</v>
      </c>
      <c r="E34" s="29">
        <f t="shared" si="0"/>
        <v>0</v>
      </c>
      <c r="F34" s="31">
        <v>2000</v>
      </c>
      <c r="G34" s="29">
        <v>0</v>
      </c>
      <c r="H34" s="29">
        <f t="shared" si="1"/>
        <v>0</v>
      </c>
      <c r="I34" s="30">
        <v>0</v>
      </c>
      <c r="J34" s="31">
        <v>0</v>
      </c>
      <c r="K34" s="30">
        <f t="shared" si="2"/>
        <v>2000</v>
      </c>
      <c r="L34" s="30">
        <f t="shared" si="3"/>
        <v>2000</v>
      </c>
      <c r="M34" s="30">
        <f t="shared" si="4"/>
        <v>0</v>
      </c>
      <c r="N34" s="24">
        <f t="shared" si="5"/>
        <v>0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530613</v>
      </c>
      <c r="B35" s="12" t="s">
        <v>150</v>
      </c>
      <c r="C35" s="14" t="s">
        <v>69</v>
      </c>
      <c r="D35" s="31">
        <v>1000</v>
      </c>
      <c r="E35" s="29">
        <f t="shared" si="0"/>
        <v>0</v>
      </c>
      <c r="F35" s="31">
        <v>1000</v>
      </c>
      <c r="G35" s="29">
        <v>0</v>
      </c>
      <c r="H35" s="29">
        <f t="shared" si="1"/>
        <v>0</v>
      </c>
      <c r="I35" s="30">
        <v>0</v>
      </c>
      <c r="J35" s="31">
        <v>0</v>
      </c>
      <c r="K35" s="30">
        <f t="shared" si="2"/>
        <v>1000</v>
      </c>
      <c r="L35" s="30">
        <f t="shared" si="3"/>
        <v>1000</v>
      </c>
      <c r="M35" s="30">
        <f t="shared" si="4"/>
        <v>0</v>
      </c>
      <c r="N35" s="24">
        <f t="shared" si="5"/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530702</v>
      </c>
      <c r="B36" s="12" t="s">
        <v>138</v>
      </c>
      <c r="C36" s="14" t="s">
        <v>153</v>
      </c>
      <c r="D36" s="31">
        <v>8000</v>
      </c>
      <c r="E36" s="29">
        <f t="shared" si="0"/>
        <v>0</v>
      </c>
      <c r="F36" s="31">
        <v>8000</v>
      </c>
      <c r="G36" s="29">
        <v>0</v>
      </c>
      <c r="H36" s="29">
        <f t="shared" si="1"/>
        <v>0</v>
      </c>
      <c r="I36" s="30">
        <v>0</v>
      </c>
      <c r="J36" s="31">
        <v>0</v>
      </c>
      <c r="K36" s="30">
        <f t="shared" si="2"/>
        <v>8000</v>
      </c>
      <c r="L36" s="30">
        <f t="shared" si="3"/>
        <v>8000</v>
      </c>
      <c r="M36" s="30">
        <f t="shared" si="4"/>
        <v>0</v>
      </c>
      <c r="N36" s="24">
        <f t="shared" si="5"/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530704</v>
      </c>
      <c r="B37" s="12" t="s">
        <v>138</v>
      </c>
      <c r="C37" s="14" t="s">
        <v>70</v>
      </c>
      <c r="D37" s="31">
        <v>7000</v>
      </c>
      <c r="E37" s="29">
        <f t="shared" si="0"/>
        <v>0</v>
      </c>
      <c r="F37" s="31">
        <v>7000</v>
      </c>
      <c r="G37" s="29">
        <v>3.91</v>
      </c>
      <c r="H37" s="29">
        <f t="shared" si="1"/>
        <v>3.91</v>
      </c>
      <c r="I37" s="30">
        <v>3.91</v>
      </c>
      <c r="J37" s="31">
        <v>3.91</v>
      </c>
      <c r="K37" s="30">
        <f t="shared" si="2"/>
        <v>6996.09</v>
      </c>
      <c r="L37" s="30">
        <f t="shared" si="3"/>
        <v>6996.09</v>
      </c>
      <c r="M37" s="30">
        <f t="shared" si="4"/>
        <v>0</v>
      </c>
      <c r="N37" s="24">
        <f t="shared" si="5"/>
        <v>5.5857142857142855E-2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530801</v>
      </c>
      <c r="B38" s="12" t="s">
        <v>139</v>
      </c>
      <c r="C38" s="13" t="s">
        <v>71</v>
      </c>
      <c r="D38" s="31">
        <v>200</v>
      </c>
      <c r="E38" s="29">
        <f t="shared" si="0"/>
        <v>0</v>
      </c>
      <c r="F38" s="31">
        <v>200</v>
      </c>
      <c r="G38" s="29">
        <v>0</v>
      </c>
      <c r="H38" s="29">
        <f t="shared" si="1"/>
        <v>0</v>
      </c>
      <c r="I38" s="30">
        <v>0</v>
      </c>
      <c r="J38" s="31">
        <v>0</v>
      </c>
      <c r="K38" s="30">
        <f t="shared" si="2"/>
        <v>200</v>
      </c>
      <c r="L38" s="30">
        <f t="shared" si="3"/>
        <v>200</v>
      </c>
      <c r="M38" s="30">
        <f t="shared" si="4"/>
        <v>0</v>
      </c>
      <c r="N38" s="24">
        <f t="shared" si="5"/>
        <v>0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530802</v>
      </c>
      <c r="B39" s="12" t="s">
        <v>139</v>
      </c>
      <c r="C39" s="14" t="s">
        <v>72</v>
      </c>
      <c r="D39" s="31">
        <v>40381.93</v>
      </c>
      <c r="E39" s="29">
        <f t="shared" si="0"/>
        <v>0</v>
      </c>
      <c r="F39" s="31">
        <v>40381.93</v>
      </c>
      <c r="G39" s="29">
        <v>1696.39</v>
      </c>
      <c r="H39" s="29">
        <f t="shared" si="1"/>
        <v>1696.39</v>
      </c>
      <c r="I39" s="30">
        <v>1696.39</v>
      </c>
      <c r="J39" s="31">
        <v>1696.39</v>
      </c>
      <c r="K39" s="30">
        <f t="shared" si="2"/>
        <v>38685.54</v>
      </c>
      <c r="L39" s="30">
        <f t="shared" si="3"/>
        <v>38685.54</v>
      </c>
      <c r="M39" s="30">
        <f t="shared" si="4"/>
        <v>0</v>
      </c>
      <c r="N39" s="24">
        <f t="shared" si="5"/>
        <v>4.2008640993632547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530804</v>
      </c>
      <c r="B40" s="12" t="s">
        <v>139</v>
      </c>
      <c r="C40" s="13" t="s">
        <v>73</v>
      </c>
      <c r="D40" s="31">
        <v>3658.75</v>
      </c>
      <c r="E40" s="29">
        <f t="shared" si="0"/>
        <v>0</v>
      </c>
      <c r="F40" s="31">
        <v>3658.75</v>
      </c>
      <c r="G40" s="29">
        <v>176.09</v>
      </c>
      <c r="H40" s="29">
        <f t="shared" si="1"/>
        <v>176.09</v>
      </c>
      <c r="I40" s="30">
        <v>176.09</v>
      </c>
      <c r="J40" s="31">
        <v>176.09</v>
      </c>
      <c r="K40" s="30">
        <f t="shared" si="2"/>
        <v>3482.66</v>
      </c>
      <c r="L40" s="30">
        <f t="shared" si="3"/>
        <v>3482.66</v>
      </c>
      <c r="M40" s="30">
        <f t="shared" si="4"/>
        <v>0</v>
      </c>
      <c r="N40" s="24">
        <f t="shared" si="5"/>
        <v>4.8128459173214901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1" customHeight="1" x14ac:dyDescent="0.2">
      <c r="A41" s="13">
        <v>530805</v>
      </c>
      <c r="B41" s="12" t="s">
        <v>139</v>
      </c>
      <c r="C41" s="13" t="s">
        <v>74</v>
      </c>
      <c r="D41" s="31">
        <v>2691.3</v>
      </c>
      <c r="E41" s="29">
        <f t="shared" si="0"/>
        <v>0</v>
      </c>
      <c r="F41" s="31">
        <v>2691.3</v>
      </c>
      <c r="G41" s="29">
        <v>24.3</v>
      </c>
      <c r="H41" s="29">
        <f t="shared" si="1"/>
        <v>24.3</v>
      </c>
      <c r="I41" s="30">
        <v>24.3</v>
      </c>
      <c r="J41" s="31">
        <v>24.3</v>
      </c>
      <c r="K41" s="30">
        <f t="shared" si="2"/>
        <v>2667</v>
      </c>
      <c r="L41" s="30">
        <f t="shared" si="3"/>
        <v>2667</v>
      </c>
      <c r="M41" s="30">
        <f t="shared" si="4"/>
        <v>0</v>
      </c>
      <c r="N41" s="24">
        <f t="shared" si="5"/>
        <v>0.90290937465165533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3.1" customHeight="1" x14ac:dyDescent="0.2">
      <c r="A42" s="13">
        <v>530807</v>
      </c>
      <c r="B42" s="12" t="s">
        <v>139</v>
      </c>
      <c r="C42" s="14" t="s">
        <v>75</v>
      </c>
      <c r="D42" s="31">
        <v>6300</v>
      </c>
      <c r="E42" s="29">
        <f t="shared" si="0"/>
        <v>0</v>
      </c>
      <c r="F42" s="31">
        <v>6300</v>
      </c>
      <c r="G42" s="29">
        <v>90.56</v>
      </c>
      <c r="H42" s="29">
        <f t="shared" si="1"/>
        <v>90.56</v>
      </c>
      <c r="I42" s="30">
        <v>90.56</v>
      </c>
      <c r="J42" s="30">
        <v>90.56</v>
      </c>
      <c r="K42" s="30">
        <f t="shared" si="2"/>
        <v>6209.44</v>
      </c>
      <c r="L42" s="30">
        <f t="shared" si="3"/>
        <v>6209.44</v>
      </c>
      <c r="M42" s="30">
        <f t="shared" si="4"/>
        <v>0</v>
      </c>
      <c r="N42" s="24">
        <f t="shared" si="5"/>
        <v>1.4374603174603175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s="45" customFormat="1" ht="23.1" customHeight="1" x14ac:dyDescent="0.2">
      <c r="A43" s="37">
        <v>530811</v>
      </c>
      <c r="B43" s="38" t="s">
        <v>139</v>
      </c>
      <c r="C43" s="39" t="s">
        <v>147</v>
      </c>
      <c r="D43" s="40">
        <v>7000</v>
      </c>
      <c r="E43" s="41">
        <f t="shared" si="0"/>
        <v>0</v>
      </c>
      <c r="F43" s="40">
        <v>7000</v>
      </c>
      <c r="G43" s="41">
        <v>77.09</v>
      </c>
      <c r="H43" s="41">
        <f t="shared" si="1"/>
        <v>77.09</v>
      </c>
      <c r="I43" s="42">
        <v>77.09</v>
      </c>
      <c r="J43" s="42">
        <v>77.09</v>
      </c>
      <c r="K43" s="30">
        <f t="shared" si="2"/>
        <v>6922.91</v>
      </c>
      <c r="L43" s="42">
        <f t="shared" si="3"/>
        <v>6922.91</v>
      </c>
      <c r="M43" s="42">
        <f t="shared" si="4"/>
        <v>0</v>
      </c>
      <c r="N43" s="43">
        <f t="shared" si="5"/>
        <v>1.1012857142857144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23.1" customHeight="1" x14ac:dyDescent="0.2">
      <c r="A44" s="13">
        <v>531404</v>
      </c>
      <c r="B44" s="12" t="s">
        <v>140</v>
      </c>
      <c r="C44" s="13" t="s">
        <v>76</v>
      </c>
      <c r="D44" s="31">
        <v>150</v>
      </c>
      <c r="E44" s="29">
        <f t="shared" si="0"/>
        <v>0</v>
      </c>
      <c r="F44" s="31">
        <v>150</v>
      </c>
      <c r="G44" s="29">
        <v>0</v>
      </c>
      <c r="H44" s="29">
        <f t="shared" si="1"/>
        <v>0</v>
      </c>
      <c r="I44" s="30">
        <v>0</v>
      </c>
      <c r="J44" s="31">
        <v>0</v>
      </c>
      <c r="K44" s="30">
        <f t="shared" si="2"/>
        <v>150</v>
      </c>
      <c r="L44" s="30">
        <f t="shared" si="3"/>
        <v>150</v>
      </c>
      <c r="M44" s="30">
        <f t="shared" si="4"/>
        <v>0</v>
      </c>
      <c r="N44" s="24">
        <f t="shared" si="5"/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531406</v>
      </c>
      <c r="B45" s="12" t="s">
        <v>140</v>
      </c>
      <c r="C45" s="13" t="s">
        <v>77</v>
      </c>
      <c r="D45" s="31">
        <v>177</v>
      </c>
      <c r="E45" s="29">
        <f t="shared" si="0"/>
        <v>0</v>
      </c>
      <c r="F45" s="31">
        <v>177</v>
      </c>
      <c r="G45" s="29">
        <v>0</v>
      </c>
      <c r="H45" s="29">
        <f t="shared" si="1"/>
        <v>0</v>
      </c>
      <c r="I45" s="30">
        <v>0</v>
      </c>
      <c r="J45" s="31">
        <v>0</v>
      </c>
      <c r="K45" s="30">
        <f t="shared" si="2"/>
        <v>177</v>
      </c>
      <c r="L45" s="30">
        <f t="shared" si="3"/>
        <v>177</v>
      </c>
      <c r="M45" s="30">
        <f t="shared" si="4"/>
        <v>0</v>
      </c>
      <c r="N45" s="24">
        <f t="shared" si="5"/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531407</v>
      </c>
      <c r="B46" s="12" t="s">
        <v>140</v>
      </c>
      <c r="C46" s="14" t="s">
        <v>78</v>
      </c>
      <c r="D46" s="31">
        <v>50</v>
      </c>
      <c r="E46" s="29">
        <f t="shared" si="0"/>
        <v>0</v>
      </c>
      <c r="F46" s="31">
        <v>50</v>
      </c>
      <c r="G46" s="29">
        <v>0</v>
      </c>
      <c r="H46" s="29">
        <f t="shared" si="1"/>
        <v>0</v>
      </c>
      <c r="I46" s="30">
        <v>0</v>
      </c>
      <c r="J46" s="31">
        <v>0</v>
      </c>
      <c r="K46" s="30">
        <f t="shared" si="2"/>
        <v>50</v>
      </c>
      <c r="L46" s="30">
        <f t="shared" si="3"/>
        <v>50</v>
      </c>
      <c r="M46" s="30">
        <f t="shared" si="4"/>
        <v>0</v>
      </c>
      <c r="N46" s="24">
        <f t="shared" si="5"/>
        <v>0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560106</v>
      </c>
      <c r="B47" s="12" t="s">
        <v>123</v>
      </c>
      <c r="C47" s="14" t="s">
        <v>79</v>
      </c>
      <c r="D47" s="31">
        <v>60000</v>
      </c>
      <c r="E47" s="29">
        <f t="shared" si="0"/>
        <v>0</v>
      </c>
      <c r="F47" s="31">
        <v>60000</v>
      </c>
      <c r="G47" s="29">
        <v>42669.18</v>
      </c>
      <c r="H47" s="29">
        <f t="shared" si="1"/>
        <v>42669.18</v>
      </c>
      <c r="I47" s="30">
        <v>42669.18</v>
      </c>
      <c r="J47" s="30">
        <v>42669.18</v>
      </c>
      <c r="K47" s="30">
        <f t="shared" si="2"/>
        <v>17330.82</v>
      </c>
      <c r="L47" s="30">
        <f t="shared" si="3"/>
        <v>17330.82</v>
      </c>
      <c r="M47" s="30">
        <f t="shared" si="4"/>
        <v>0</v>
      </c>
      <c r="N47" s="24">
        <f t="shared" si="5"/>
        <v>71.115300000000005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560201</v>
      </c>
      <c r="B48" s="12" t="s">
        <v>123</v>
      </c>
      <c r="C48" s="13" t="s">
        <v>80</v>
      </c>
      <c r="D48" s="31">
        <v>160199.13</v>
      </c>
      <c r="E48" s="29">
        <f t="shared" si="0"/>
        <v>0</v>
      </c>
      <c r="F48" s="31">
        <v>160199.13</v>
      </c>
      <c r="G48" s="29">
        <v>58684.12</v>
      </c>
      <c r="H48" s="29">
        <f t="shared" si="1"/>
        <v>58684.12</v>
      </c>
      <c r="I48" s="30">
        <v>58684.12</v>
      </c>
      <c r="J48" s="30">
        <v>58684.12</v>
      </c>
      <c r="K48" s="30">
        <f t="shared" si="2"/>
        <v>101515.01000000001</v>
      </c>
      <c r="L48" s="30">
        <f t="shared" si="3"/>
        <v>101515.01000000001</v>
      </c>
      <c r="M48" s="30">
        <f t="shared" si="4"/>
        <v>0</v>
      </c>
      <c r="N48" s="24">
        <f t="shared" si="5"/>
        <v>36.631984206156424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560203</v>
      </c>
      <c r="B49" s="12" t="s">
        <v>123</v>
      </c>
      <c r="C49" s="13" t="s">
        <v>158</v>
      </c>
      <c r="D49" s="31">
        <v>45658.75</v>
      </c>
      <c r="E49" s="29">
        <v>0</v>
      </c>
      <c r="F49" s="31">
        <v>45658.75</v>
      </c>
      <c r="G49" s="29">
        <v>0</v>
      </c>
      <c r="H49" s="29">
        <f t="shared" si="1"/>
        <v>0</v>
      </c>
      <c r="I49" s="30">
        <v>0</v>
      </c>
      <c r="J49" s="30">
        <v>0</v>
      </c>
      <c r="K49" s="30">
        <f t="shared" si="2"/>
        <v>45658.75</v>
      </c>
      <c r="L49" s="30">
        <f t="shared" si="3"/>
        <v>45658.75</v>
      </c>
      <c r="M49" s="30">
        <f t="shared" si="4"/>
        <v>0</v>
      </c>
      <c r="N49" s="24">
        <f t="shared" si="5"/>
        <v>0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570102</v>
      </c>
      <c r="B50" s="12" t="s">
        <v>124</v>
      </c>
      <c r="C50" s="14" t="s">
        <v>81</v>
      </c>
      <c r="D50" s="31">
        <v>350</v>
      </c>
      <c r="E50" s="29">
        <f t="shared" si="0"/>
        <v>0</v>
      </c>
      <c r="F50" s="31">
        <v>350</v>
      </c>
      <c r="G50" s="29">
        <v>0</v>
      </c>
      <c r="H50" s="29">
        <f t="shared" si="1"/>
        <v>0</v>
      </c>
      <c r="I50" s="30">
        <v>0</v>
      </c>
      <c r="J50" s="31">
        <v>0</v>
      </c>
      <c r="K50" s="30">
        <f t="shared" si="2"/>
        <v>350</v>
      </c>
      <c r="L50" s="30">
        <f t="shared" si="3"/>
        <v>350</v>
      </c>
      <c r="M50" s="30">
        <f t="shared" si="4"/>
        <v>0</v>
      </c>
      <c r="N50" s="24">
        <f t="shared" si="5"/>
        <v>0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570201</v>
      </c>
      <c r="B51" s="12" t="s">
        <v>124</v>
      </c>
      <c r="C51" s="13" t="s">
        <v>82</v>
      </c>
      <c r="D51" s="31">
        <v>35000</v>
      </c>
      <c r="E51" s="29">
        <f t="shared" si="0"/>
        <v>0</v>
      </c>
      <c r="F51" s="31">
        <v>35000</v>
      </c>
      <c r="G51" s="29">
        <v>2957.44</v>
      </c>
      <c r="H51" s="29">
        <f t="shared" si="1"/>
        <v>2957.44</v>
      </c>
      <c r="I51" s="30">
        <v>2957.44</v>
      </c>
      <c r="J51" s="30">
        <v>28.37</v>
      </c>
      <c r="K51" s="30">
        <f t="shared" si="2"/>
        <v>32042.560000000001</v>
      </c>
      <c r="L51" s="30">
        <f t="shared" si="3"/>
        <v>32042.560000000001</v>
      </c>
      <c r="M51" s="30">
        <f t="shared" si="4"/>
        <v>2929.07</v>
      </c>
      <c r="N51" s="24">
        <f t="shared" si="5"/>
        <v>8.4498285714285721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570203</v>
      </c>
      <c r="B52" s="12" t="s">
        <v>124</v>
      </c>
      <c r="C52" s="13" t="s">
        <v>83</v>
      </c>
      <c r="D52" s="31">
        <v>4050</v>
      </c>
      <c r="E52" s="29">
        <f t="shared" si="0"/>
        <v>0</v>
      </c>
      <c r="F52" s="31">
        <v>4050</v>
      </c>
      <c r="G52" s="29">
        <v>676.66</v>
      </c>
      <c r="H52" s="29">
        <f t="shared" si="1"/>
        <v>676.66</v>
      </c>
      <c r="I52" s="30">
        <v>676.66</v>
      </c>
      <c r="J52" s="30">
        <v>676.66</v>
      </c>
      <c r="K52" s="30">
        <f t="shared" si="2"/>
        <v>3373.34</v>
      </c>
      <c r="L52" s="30">
        <f t="shared" si="3"/>
        <v>3373.34</v>
      </c>
      <c r="M52" s="30">
        <f t="shared" si="4"/>
        <v>0</v>
      </c>
      <c r="N52" s="24">
        <f t="shared" si="5"/>
        <v>16.707654320987654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570206</v>
      </c>
      <c r="B53" s="12" t="s">
        <v>124</v>
      </c>
      <c r="C53" s="13" t="s">
        <v>84</v>
      </c>
      <c r="D53" s="31">
        <v>1000</v>
      </c>
      <c r="E53" s="29">
        <f t="shared" si="0"/>
        <v>0</v>
      </c>
      <c r="F53" s="31">
        <v>1000</v>
      </c>
      <c r="G53" s="29">
        <v>142.07</v>
      </c>
      <c r="H53" s="29">
        <f t="shared" si="1"/>
        <v>142.07</v>
      </c>
      <c r="I53" s="30">
        <v>142.07</v>
      </c>
      <c r="J53" s="30">
        <v>142.07</v>
      </c>
      <c r="K53" s="30">
        <f t="shared" si="2"/>
        <v>857.93000000000006</v>
      </c>
      <c r="L53" s="30">
        <f t="shared" si="3"/>
        <v>857.93000000000006</v>
      </c>
      <c r="M53" s="30">
        <f t="shared" si="4"/>
        <v>0</v>
      </c>
      <c r="N53" s="24">
        <f t="shared" si="5"/>
        <v>14.207000000000001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570216</v>
      </c>
      <c r="B54" s="12" t="s">
        <v>124</v>
      </c>
      <c r="C54" s="13" t="s">
        <v>85</v>
      </c>
      <c r="D54" s="31">
        <v>1000</v>
      </c>
      <c r="E54" s="29">
        <f t="shared" si="0"/>
        <v>0</v>
      </c>
      <c r="F54" s="31">
        <v>1000</v>
      </c>
      <c r="G54" s="29">
        <v>0</v>
      </c>
      <c r="H54" s="29">
        <f t="shared" si="1"/>
        <v>0</v>
      </c>
      <c r="I54" s="30">
        <v>0</v>
      </c>
      <c r="J54" s="30">
        <v>0</v>
      </c>
      <c r="K54" s="30">
        <f t="shared" si="2"/>
        <v>1000</v>
      </c>
      <c r="L54" s="30">
        <f t="shared" si="3"/>
        <v>1000</v>
      </c>
      <c r="M54" s="30">
        <f t="shared" si="4"/>
        <v>0</v>
      </c>
      <c r="N54" s="24">
        <f t="shared" si="5"/>
        <v>0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570218</v>
      </c>
      <c r="B55" s="12" t="s">
        <v>124</v>
      </c>
      <c r="C55" s="13" t="s">
        <v>86</v>
      </c>
      <c r="D55" s="31">
        <v>2000</v>
      </c>
      <c r="E55" s="29">
        <f t="shared" si="0"/>
        <v>0</v>
      </c>
      <c r="F55" s="31">
        <v>2000</v>
      </c>
      <c r="G55" s="29">
        <v>0.2</v>
      </c>
      <c r="H55" s="29">
        <f t="shared" si="1"/>
        <v>0.2</v>
      </c>
      <c r="I55" s="30">
        <v>0.2</v>
      </c>
      <c r="J55" s="30">
        <v>0.2</v>
      </c>
      <c r="K55" s="30">
        <f t="shared" si="2"/>
        <v>1999.8</v>
      </c>
      <c r="L55" s="30">
        <f t="shared" si="3"/>
        <v>1999.8</v>
      </c>
      <c r="M55" s="30">
        <f t="shared" si="4"/>
        <v>0</v>
      </c>
      <c r="N55" s="24">
        <f t="shared" si="5"/>
        <v>0.01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580102</v>
      </c>
      <c r="B56" s="12" t="s">
        <v>125</v>
      </c>
      <c r="C56" s="13" t="s">
        <v>87</v>
      </c>
      <c r="D56" s="31">
        <v>25000</v>
      </c>
      <c r="E56" s="29">
        <f t="shared" si="0"/>
        <v>0</v>
      </c>
      <c r="F56" s="31">
        <v>25000</v>
      </c>
      <c r="G56" s="29">
        <v>0</v>
      </c>
      <c r="H56" s="29">
        <f t="shared" si="1"/>
        <v>0</v>
      </c>
      <c r="I56" s="30">
        <v>0</v>
      </c>
      <c r="J56" s="30">
        <v>0</v>
      </c>
      <c r="K56" s="30">
        <f t="shared" si="2"/>
        <v>25000</v>
      </c>
      <c r="L56" s="30">
        <f t="shared" si="3"/>
        <v>25000</v>
      </c>
      <c r="M56" s="30">
        <f t="shared" si="4"/>
        <v>0</v>
      </c>
      <c r="N56" s="24">
        <f t="shared" si="5"/>
        <v>0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580204</v>
      </c>
      <c r="B57" s="12" t="s">
        <v>125</v>
      </c>
      <c r="C57" s="13" t="s">
        <v>88</v>
      </c>
      <c r="D57" s="31">
        <v>159848.48000000001</v>
      </c>
      <c r="E57" s="29">
        <f t="shared" si="0"/>
        <v>0</v>
      </c>
      <c r="F57" s="31">
        <v>159848.48000000001</v>
      </c>
      <c r="G57" s="29">
        <v>12667.47</v>
      </c>
      <c r="H57" s="29">
        <f t="shared" si="1"/>
        <v>12667.47</v>
      </c>
      <c r="I57" s="30">
        <v>12667.47</v>
      </c>
      <c r="J57" s="30">
        <v>12667.47</v>
      </c>
      <c r="K57" s="30">
        <f t="shared" si="2"/>
        <v>147181.01</v>
      </c>
      <c r="L57" s="30">
        <f t="shared" si="3"/>
        <v>147181.01</v>
      </c>
      <c r="M57" s="30">
        <f t="shared" si="4"/>
        <v>0</v>
      </c>
      <c r="N57" s="24">
        <f t="shared" si="5"/>
        <v>7.9246734157246905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710105</v>
      </c>
      <c r="B58" s="12" t="s">
        <v>126</v>
      </c>
      <c r="C58" s="13" t="s">
        <v>15</v>
      </c>
      <c r="D58" s="31">
        <v>235464</v>
      </c>
      <c r="E58" s="29">
        <f t="shared" si="0"/>
        <v>-606.70000000001164</v>
      </c>
      <c r="F58" s="31">
        <v>234857.3</v>
      </c>
      <c r="G58" s="29">
        <v>61470</v>
      </c>
      <c r="H58" s="29">
        <f t="shared" si="1"/>
        <v>61470</v>
      </c>
      <c r="I58" s="30">
        <v>40980</v>
      </c>
      <c r="J58" s="30">
        <v>40979.919999999998</v>
      </c>
      <c r="K58" s="30">
        <f t="shared" si="2"/>
        <v>173387.3</v>
      </c>
      <c r="L58" s="30">
        <f t="shared" si="3"/>
        <v>193877.3</v>
      </c>
      <c r="M58" s="30">
        <f t="shared" si="4"/>
        <v>8.000000000174623E-2</v>
      </c>
      <c r="N58" s="24">
        <f t="shared" si="5"/>
        <v>17.448893434438702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710106</v>
      </c>
      <c r="B59" s="12" t="s">
        <v>126</v>
      </c>
      <c r="C59" s="13" t="s">
        <v>16</v>
      </c>
      <c r="D59" s="31">
        <v>588976.68000000005</v>
      </c>
      <c r="E59" s="29">
        <f t="shared" si="0"/>
        <v>0</v>
      </c>
      <c r="F59" s="31">
        <v>588976.68000000005</v>
      </c>
      <c r="G59" s="29">
        <v>139898.76999999999</v>
      </c>
      <c r="H59" s="29">
        <f t="shared" si="1"/>
        <v>139898.76999999999</v>
      </c>
      <c r="I59" s="30">
        <v>93216.38</v>
      </c>
      <c r="J59" s="30">
        <v>93216.24</v>
      </c>
      <c r="K59" s="30">
        <f t="shared" si="2"/>
        <v>449077.91000000003</v>
      </c>
      <c r="L59" s="30">
        <f t="shared" si="3"/>
        <v>495760.30000000005</v>
      </c>
      <c r="M59" s="30">
        <f t="shared" si="4"/>
        <v>0.13999999999941792</v>
      </c>
      <c r="N59" s="24">
        <f t="shared" si="5"/>
        <v>15.826837150835921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710203</v>
      </c>
      <c r="B60" s="12" t="s">
        <v>126</v>
      </c>
      <c r="C60" s="13" t="s">
        <v>89</v>
      </c>
      <c r="D60" s="31">
        <v>97840.58</v>
      </c>
      <c r="E60" s="29">
        <f t="shared" si="0"/>
        <v>38.330000000001746</v>
      </c>
      <c r="F60" s="31">
        <v>97878.91</v>
      </c>
      <c r="G60" s="29">
        <v>1305.07</v>
      </c>
      <c r="H60" s="29">
        <f t="shared" si="1"/>
        <v>1305.07</v>
      </c>
      <c r="I60" s="30">
        <v>1117.6600000000001</v>
      </c>
      <c r="J60" s="31">
        <v>1079.33</v>
      </c>
      <c r="K60" s="30">
        <f t="shared" si="2"/>
        <v>96573.84</v>
      </c>
      <c r="L60" s="30">
        <f t="shared" si="3"/>
        <v>96761.25</v>
      </c>
      <c r="M60" s="30">
        <f t="shared" si="4"/>
        <v>38.330000000000155</v>
      </c>
      <c r="N60" s="24">
        <f t="shared" si="5"/>
        <v>1.1418803090471685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710204</v>
      </c>
      <c r="B61" s="12" t="s">
        <v>126</v>
      </c>
      <c r="C61" s="13" t="s">
        <v>90</v>
      </c>
      <c r="D61" s="31">
        <v>62225</v>
      </c>
      <c r="E61" s="29">
        <f t="shared" si="0"/>
        <v>353.69999999999709</v>
      </c>
      <c r="F61" s="31">
        <v>62578.7</v>
      </c>
      <c r="G61" s="29">
        <v>46952.94</v>
      </c>
      <c r="H61" s="29">
        <f t="shared" si="1"/>
        <v>46952.94</v>
      </c>
      <c r="I61" s="30">
        <v>46835.43</v>
      </c>
      <c r="J61" s="31">
        <v>45789.07</v>
      </c>
      <c r="K61" s="30">
        <f t="shared" si="2"/>
        <v>15625.759999999995</v>
      </c>
      <c r="L61" s="30">
        <f t="shared" si="3"/>
        <v>15743.269999999997</v>
      </c>
      <c r="M61" s="30">
        <f t="shared" si="4"/>
        <v>1046.3600000000006</v>
      </c>
      <c r="N61" s="24">
        <f t="shared" si="5"/>
        <v>74.842446391503827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710401</v>
      </c>
      <c r="B62" s="12" t="s">
        <v>126</v>
      </c>
      <c r="C62" s="13" t="s">
        <v>46</v>
      </c>
      <c r="D62" s="31">
        <v>4655</v>
      </c>
      <c r="E62" s="29">
        <f t="shared" si="0"/>
        <v>0</v>
      </c>
      <c r="F62" s="31">
        <v>4655</v>
      </c>
      <c r="G62" s="29">
        <v>1029.3</v>
      </c>
      <c r="H62" s="29">
        <f t="shared" si="1"/>
        <v>1029.3</v>
      </c>
      <c r="I62" s="30">
        <v>686.2</v>
      </c>
      <c r="J62" s="30">
        <v>686.2</v>
      </c>
      <c r="K62" s="30">
        <f t="shared" si="2"/>
        <v>3625.7</v>
      </c>
      <c r="L62" s="30">
        <f t="shared" si="3"/>
        <v>3968.8</v>
      </c>
      <c r="M62" s="30">
        <f t="shared" si="4"/>
        <v>0</v>
      </c>
      <c r="N62" s="24">
        <f t="shared" si="5"/>
        <v>14.741138560687434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710408</v>
      </c>
      <c r="B63" s="12" t="s">
        <v>126</v>
      </c>
      <c r="C63" s="13" t="s">
        <v>47</v>
      </c>
      <c r="D63" s="31">
        <v>18903.12</v>
      </c>
      <c r="E63" s="29">
        <f t="shared" si="0"/>
        <v>0</v>
      </c>
      <c r="F63" s="31">
        <v>18903.12</v>
      </c>
      <c r="G63" s="29">
        <v>4603.25</v>
      </c>
      <c r="H63" s="29">
        <f t="shared" si="1"/>
        <v>4603.25</v>
      </c>
      <c r="I63" s="30">
        <v>3034.58</v>
      </c>
      <c r="J63" s="30">
        <v>3034.58</v>
      </c>
      <c r="K63" s="30">
        <f>+F63-H63</f>
        <v>14299.869999999999</v>
      </c>
      <c r="L63" s="30">
        <f t="shared" si="3"/>
        <v>15868.539999999999</v>
      </c>
      <c r="M63" s="30">
        <f t="shared" si="4"/>
        <v>0</v>
      </c>
      <c r="N63" s="24">
        <f t="shared" si="5"/>
        <v>16.053328762659287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710509</v>
      </c>
      <c r="B64" s="12" t="s">
        <v>126</v>
      </c>
      <c r="C64" s="13" t="s">
        <v>48</v>
      </c>
      <c r="D64" s="31">
        <v>59988</v>
      </c>
      <c r="E64" s="29">
        <f t="shared" si="0"/>
        <v>0</v>
      </c>
      <c r="F64" s="31">
        <v>59988</v>
      </c>
      <c r="G64" s="29">
        <v>14612.16</v>
      </c>
      <c r="H64" s="29">
        <f t="shared" si="1"/>
        <v>14612.16</v>
      </c>
      <c r="I64" s="30">
        <v>10380.01</v>
      </c>
      <c r="J64" s="31">
        <v>10380.01</v>
      </c>
      <c r="K64" s="30">
        <f>+F64-I64</f>
        <v>49607.99</v>
      </c>
      <c r="L64" s="30">
        <f t="shared" si="3"/>
        <v>49607.99</v>
      </c>
      <c r="M64" s="30">
        <f t="shared" si="4"/>
        <v>0</v>
      </c>
      <c r="N64" s="24">
        <f t="shared" si="5"/>
        <v>17.303477362139095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710510</v>
      </c>
      <c r="B65" s="12" t="s">
        <v>126</v>
      </c>
      <c r="C65" s="13" t="s">
        <v>49</v>
      </c>
      <c r="D65" s="31">
        <v>262691</v>
      </c>
      <c r="E65" s="29">
        <f t="shared" ref="E65:E122" si="6">+F65-D65</f>
        <v>0</v>
      </c>
      <c r="F65" s="31">
        <v>262691</v>
      </c>
      <c r="G65" s="29">
        <v>33408.300000000003</v>
      </c>
      <c r="H65" s="29">
        <f t="shared" ref="H65:H122" si="7">+G65</f>
        <v>33408.300000000003</v>
      </c>
      <c r="I65" s="30">
        <v>24905.3</v>
      </c>
      <c r="J65" s="31">
        <v>24010.87</v>
      </c>
      <c r="K65" s="30">
        <f t="shared" si="2"/>
        <v>229282.7</v>
      </c>
      <c r="L65" s="30">
        <f t="shared" si="3"/>
        <v>237785.7</v>
      </c>
      <c r="M65" s="30">
        <f t="shared" si="4"/>
        <v>894.43000000000029</v>
      </c>
      <c r="N65" s="24">
        <f t="shared" si="5"/>
        <v>9.4808348972747449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710512</v>
      </c>
      <c r="B66" s="12" t="s">
        <v>126</v>
      </c>
      <c r="C66" s="13" t="s">
        <v>50</v>
      </c>
      <c r="D66" s="31">
        <v>11500</v>
      </c>
      <c r="E66" s="29">
        <f t="shared" si="6"/>
        <v>0</v>
      </c>
      <c r="F66" s="31">
        <v>11500</v>
      </c>
      <c r="G66" s="29">
        <v>3230.5</v>
      </c>
      <c r="H66" s="29">
        <f t="shared" si="7"/>
        <v>3230.5</v>
      </c>
      <c r="I66" s="30">
        <v>1792</v>
      </c>
      <c r="J66" s="30">
        <v>1792</v>
      </c>
      <c r="K66" s="30">
        <f t="shared" si="2"/>
        <v>8269.5</v>
      </c>
      <c r="L66" s="30">
        <f t="shared" si="3"/>
        <v>9708</v>
      </c>
      <c r="M66" s="30">
        <f t="shared" si="4"/>
        <v>0</v>
      </c>
      <c r="N66" s="24">
        <f t="shared" si="5"/>
        <v>15.582608695652173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710601</v>
      </c>
      <c r="B67" s="12" t="s">
        <v>126</v>
      </c>
      <c r="C67" s="13" t="s">
        <v>51</v>
      </c>
      <c r="D67" s="31">
        <v>139901.21</v>
      </c>
      <c r="E67" s="29">
        <f t="shared" si="6"/>
        <v>0</v>
      </c>
      <c r="F67" s="31">
        <v>139901.21</v>
      </c>
      <c r="G67" s="29">
        <v>29805.38</v>
      </c>
      <c r="H67" s="29">
        <f t="shared" si="7"/>
        <v>29805.38</v>
      </c>
      <c r="I67" s="30">
        <v>20137.18</v>
      </c>
      <c r="J67" s="30">
        <v>20137.18</v>
      </c>
      <c r="K67" s="30">
        <f>+F67-I67</f>
        <v>119764.03</v>
      </c>
      <c r="L67" s="30">
        <f t="shared" si="3"/>
        <v>119764.03</v>
      </c>
      <c r="M67" s="30">
        <f t="shared" si="4"/>
        <v>0</v>
      </c>
      <c r="N67" s="24">
        <f t="shared" si="5"/>
        <v>14.393856922323975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710602</v>
      </c>
      <c r="B68" s="12" t="s">
        <v>126</v>
      </c>
      <c r="C68" s="13" t="s">
        <v>52</v>
      </c>
      <c r="D68" s="31">
        <v>97840.58</v>
      </c>
      <c r="E68" s="29">
        <f t="shared" si="6"/>
        <v>0</v>
      </c>
      <c r="F68" s="31">
        <v>97840.58</v>
      </c>
      <c r="G68" s="29">
        <v>18271.72</v>
      </c>
      <c r="H68" s="29">
        <f t="shared" si="7"/>
        <v>18271.72</v>
      </c>
      <c r="I68" s="30">
        <v>13153.07</v>
      </c>
      <c r="J68" s="30">
        <v>13153.07</v>
      </c>
      <c r="K68" s="30">
        <f>+F68-I68</f>
        <v>84687.510000000009</v>
      </c>
      <c r="L68" s="30">
        <f t="shared" si="3"/>
        <v>84687.510000000009</v>
      </c>
      <c r="M68" s="30">
        <f t="shared" si="4"/>
        <v>0</v>
      </c>
      <c r="N68" s="24">
        <f t="shared" si="5"/>
        <v>13.443368794420474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710704</v>
      </c>
      <c r="B69" s="12" t="s">
        <v>126</v>
      </c>
      <c r="C69" s="13" t="s">
        <v>91</v>
      </c>
      <c r="D69" s="31">
        <v>5340</v>
      </c>
      <c r="E69" s="29">
        <f t="shared" si="6"/>
        <v>0</v>
      </c>
      <c r="F69" s="31">
        <v>5340</v>
      </c>
      <c r="G69" s="29">
        <v>614</v>
      </c>
      <c r="H69" s="29">
        <f t="shared" si="7"/>
        <v>614</v>
      </c>
      <c r="I69" s="30">
        <v>614</v>
      </c>
      <c r="J69" s="31">
        <v>0</v>
      </c>
      <c r="K69" s="30">
        <f t="shared" ref="K69:K123" si="8">+F69-H69</f>
        <v>4726</v>
      </c>
      <c r="L69" s="30">
        <f t="shared" si="3"/>
        <v>4726</v>
      </c>
      <c r="M69" s="30">
        <f t="shared" si="4"/>
        <v>614</v>
      </c>
      <c r="N69" s="24">
        <f t="shared" si="5"/>
        <v>11.49812734082397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710707</v>
      </c>
      <c r="B70" s="12" t="s">
        <v>126</v>
      </c>
      <c r="C70" s="13" t="s">
        <v>92</v>
      </c>
      <c r="D70" s="31">
        <v>3170</v>
      </c>
      <c r="E70" s="29">
        <f t="shared" si="6"/>
        <v>214.67000000000007</v>
      </c>
      <c r="F70" s="31">
        <v>3384.67</v>
      </c>
      <c r="G70" s="29">
        <v>214.67</v>
      </c>
      <c r="H70" s="29">
        <f t="shared" si="7"/>
        <v>214.67</v>
      </c>
      <c r="I70" s="30">
        <v>214.67</v>
      </c>
      <c r="J70" s="31">
        <v>0</v>
      </c>
      <c r="K70" s="30">
        <f t="shared" si="8"/>
        <v>3170</v>
      </c>
      <c r="L70" s="30">
        <f t="shared" si="3"/>
        <v>3170</v>
      </c>
      <c r="M70" s="30">
        <f t="shared" si="4"/>
        <v>214.67</v>
      </c>
      <c r="N70" s="24">
        <f t="shared" si="5"/>
        <v>6.3424203836710813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710711</v>
      </c>
      <c r="B71" s="12" t="s">
        <v>126</v>
      </c>
      <c r="C71" s="13" t="s">
        <v>55</v>
      </c>
      <c r="D71" s="31">
        <v>149898</v>
      </c>
      <c r="E71" s="29">
        <f t="shared" si="6"/>
        <v>0</v>
      </c>
      <c r="F71" s="31">
        <v>149898</v>
      </c>
      <c r="G71" s="29">
        <v>41021</v>
      </c>
      <c r="H71" s="29">
        <f t="shared" si="7"/>
        <v>41021</v>
      </c>
      <c r="I71" s="30">
        <v>41021</v>
      </c>
      <c r="J71" s="31">
        <v>28021</v>
      </c>
      <c r="K71" s="30">
        <f t="shared" si="8"/>
        <v>108877</v>
      </c>
      <c r="L71" s="30">
        <f t="shared" si="3"/>
        <v>108877</v>
      </c>
      <c r="M71" s="30">
        <f t="shared" si="4"/>
        <v>13000</v>
      </c>
      <c r="N71" s="24">
        <f t="shared" si="5"/>
        <v>27.365942174011661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730104</v>
      </c>
      <c r="B72" s="12" t="s">
        <v>127</v>
      </c>
      <c r="C72" s="13" t="s">
        <v>56</v>
      </c>
      <c r="D72" s="31">
        <v>3320</v>
      </c>
      <c r="E72" s="29">
        <f t="shared" si="6"/>
        <v>0</v>
      </c>
      <c r="F72" s="31">
        <v>3320</v>
      </c>
      <c r="G72" s="29">
        <v>464.33</v>
      </c>
      <c r="H72" s="29">
        <f t="shared" si="7"/>
        <v>464.33</v>
      </c>
      <c r="I72" s="30">
        <v>464.33</v>
      </c>
      <c r="J72" s="30">
        <v>464.33</v>
      </c>
      <c r="K72" s="30">
        <f t="shared" si="8"/>
        <v>2855.67</v>
      </c>
      <c r="L72" s="30">
        <f t="shared" ref="L72:L123" si="9">+F72-I72</f>
        <v>2855.67</v>
      </c>
      <c r="M72" s="30">
        <f t="shared" ref="M72:M123" si="10">+I72-J72</f>
        <v>0</v>
      </c>
      <c r="N72" s="24">
        <f t="shared" ref="N72:N123" si="11">I72/F72*100</f>
        <v>13.985843373493974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730105</v>
      </c>
      <c r="B73" s="12" t="s">
        <v>127</v>
      </c>
      <c r="C73" s="13" t="s">
        <v>57</v>
      </c>
      <c r="D73" s="31">
        <v>480</v>
      </c>
      <c r="E73" s="29">
        <f t="shared" si="6"/>
        <v>0</v>
      </c>
      <c r="F73" s="31">
        <v>480</v>
      </c>
      <c r="G73" s="29">
        <v>15.92</v>
      </c>
      <c r="H73" s="29">
        <f t="shared" si="7"/>
        <v>15.92</v>
      </c>
      <c r="I73" s="30">
        <v>15.92</v>
      </c>
      <c r="J73" s="31">
        <v>15.92</v>
      </c>
      <c r="K73" s="30">
        <f t="shared" si="8"/>
        <v>464.08</v>
      </c>
      <c r="L73" s="30">
        <f t="shared" si="9"/>
        <v>464.08</v>
      </c>
      <c r="M73" s="30">
        <f t="shared" si="10"/>
        <v>0</v>
      </c>
      <c r="N73" s="24">
        <f t="shared" si="11"/>
        <v>3.3166666666666664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730106</v>
      </c>
      <c r="B74" s="12" t="s">
        <v>127</v>
      </c>
      <c r="C74" s="13" t="s">
        <v>58</v>
      </c>
      <c r="D74" s="31">
        <v>100</v>
      </c>
      <c r="E74" s="29">
        <f t="shared" si="6"/>
        <v>0</v>
      </c>
      <c r="F74" s="31">
        <v>100</v>
      </c>
      <c r="G74" s="29">
        <v>0</v>
      </c>
      <c r="H74" s="29">
        <f t="shared" si="7"/>
        <v>0</v>
      </c>
      <c r="I74" s="30">
        <v>0</v>
      </c>
      <c r="J74" s="31">
        <v>0</v>
      </c>
      <c r="K74" s="30">
        <f t="shared" si="8"/>
        <v>100</v>
      </c>
      <c r="L74" s="30">
        <f t="shared" si="9"/>
        <v>100</v>
      </c>
      <c r="M74" s="30">
        <f t="shared" si="10"/>
        <v>0</v>
      </c>
      <c r="N74" s="24">
        <f t="shared" si="11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730201</v>
      </c>
      <c r="B75" s="12" t="s">
        <v>127</v>
      </c>
      <c r="C75" s="13" t="s">
        <v>59</v>
      </c>
      <c r="D75" s="31">
        <v>500</v>
      </c>
      <c r="E75" s="29">
        <f t="shared" si="6"/>
        <v>0</v>
      </c>
      <c r="F75" s="31">
        <v>500</v>
      </c>
      <c r="G75" s="29">
        <v>0</v>
      </c>
      <c r="H75" s="29">
        <f t="shared" si="7"/>
        <v>0</v>
      </c>
      <c r="I75" s="30">
        <v>0</v>
      </c>
      <c r="J75" s="31">
        <v>0</v>
      </c>
      <c r="K75" s="30">
        <f t="shared" si="8"/>
        <v>500</v>
      </c>
      <c r="L75" s="30">
        <f t="shared" si="9"/>
        <v>500</v>
      </c>
      <c r="M75" s="30">
        <f t="shared" si="10"/>
        <v>0</v>
      </c>
      <c r="N75" s="24">
        <f t="shared" si="11"/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730202</v>
      </c>
      <c r="B76" s="12" t="s">
        <v>127</v>
      </c>
      <c r="C76" s="13" t="s">
        <v>60</v>
      </c>
      <c r="D76" s="31">
        <v>300</v>
      </c>
      <c r="E76" s="29">
        <f t="shared" si="6"/>
        <v>0</v>
      </c>
      <c r="F76" s="31">
        <v>300</v>
      </c>
      <c r="G76" s="29">
        <v>0</v>
      </c>
      <c r="H76" s="29">
        <f t="shared" si="7"/>
        <v>0</v>
      </c>
      <c r="I76" s="30">
        <v>0</v>
      </c>
      <c r="J76" s="31">
        <v>0</v>
      </c>
      <c r="K76" s="30">
        <f t="shared" si="8"/>
        <v>300</v>
      </c>
      <c r="L76" s="30">
        <f t="shared" si="9"/>
        <v>300</v>
      </c>
      <c r="M76" s="30">
        <f t="shared" si="10"/>
        <v>0</v>
      </c>
      <c r="N76" s="24">
        <f t="shared" si="11"/>
        <v>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730204</v>
      </c>
      <c r="B77" s="12" t="s">
        <v>127</v>
      </c>
      <c r="C77" s="13" t="s">
        <v>61</v>
      </c>
      <c r="D77" s="31">
        <v>9860</v>
      </c>
      <c r="E77" s="29">
        <f t="shared" si="6"/>
        <v>0</v>
      </c>
      <c r="F77" s="31">
        <v>9860</v>
      </c>
      <c r="G77" s="29">
        <v>26.09</v>
      </c>
      <c r="H77" s="29">
        <f t="shared" si="7"/>
        <v>26.09</v>
      </c>
      <c r="I77" s="30">
        <v>26.09</v>
      </c>
      <c r="J77" s="31">
        <v>26.09</v>
      </c>
      <c r="K77" s="30">
        <f t="shared" si="8"/>
        <v>9833.91</v>
      </c>
      <c r="L77" s="30">
        <f t="shared" si="9"/>
        <v>9833.91</v>
      </c>
      <c r="M77" s="30">
        <f t="shared" si="10"/>
        <v>0</v>
      </c>
      <c r="N77" s="24">
        <f t="shared" si="11"/>
        <v>0.26460446247464503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730205</v>
      </c>
      <c r="B78" s="12" t="s">
        <v>127</v>
      </c>
      <c r="C78" s="13" t="s">
        <v>93</v>
      </c>
      <c r="D78" s="31">
        <v>137000</v>
      </c>
      <c r="E78" s="29">
        <f t="shared" si="6"/>
        <v>0</v>
      </c>
      <c r="F78" s="31">
        <v>137000</v>
      </c>
      <c r="G78" s="29">
        <v>0</v>
      </c>
      <c r="H78" s="29">
        <f t="shared" si="7"/>
        <v>0</v>
      </c>
      <c r="I78" s="30">
        <v>0</v>
      </c>
      <c r="J78" s="31">
        <v>0</v>
      </c>
      <c r="K78" s="30">
        <f t="shared" si="8"/>
        <v>137000</v>
      </c>
      <c r="L78" s="30">
        <f t="shared" si="9"/>
        <v>137000</v>
      </c>
      <c r="M78" s="30">
        <f t="shared" si="10"/>
        <v>0</v>
      </c>
      <c r="N78" s="24">
        <f t="shared" si="11"/>
        <v>0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730249</v>
      </c>
      <c r="B79" s="12" t="s">
        <v>127</v>
      </c>
      <c r="C79" s="13" t="s">
        <v>95</v>
      </c>
      <c r="D79" s="31">
        <v>25000</v>
      </c>
      <c r="E79" s="29">
        <f t="shared" si="6"/>
        <v>0</v>
      </c>
      <c r="F79" s="31">
        <v>25000</v>
      </c>
      <c r="G79" s="29">
        <v>0</v>
      </c>
      <c r="H79" s="29">
        <f t="shared" si="7"/>
        <v>0</v>
      </c>
      <c r="I79" s="30">
        <v>0</v>
      </c>
      <c r="J79" s="31">
        <v>0</v>
      </c>
      <c r="K79" s="30">
        <f t="shared" si="8"/>
        <v>25000</v>
      </c>
      <c r="L79" s="30">
        <f t="shared" si="9"/>
        <v>25000</v>
      </c>
      <c r="M79" s="30">
        <f t="shared" si="10"/>
        <v>0</v>
      </c>
      <c r="N79" s="24">
        <f t="shared" si="11"/>
        <v>0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730255</v>
      </c>
      <c r="B80" s="12" t="s">
        <v>127</v>
      </c>
      <c r="C80" s="13" t="s">
        <v>96</v>
      </c>
      <c r="D80" s="31">
        <v>83000</v>
      </c>
      <c r="E80" s="29">
        <f t="shared" si="6"/>
        <v>0</v>
      </c>
      <c r="F80" s="31">
        <v>83000</v>
      </c>
      <c r="G80" s="29">
        <v>8136.17</v>
      </c>
      <c r="H80" s="29">
        <f t="shared" si="7"/>
        <v>8136.17</v>
      </c>
      <c r="I80" s="30">
        <v>8136.17</v>
      </c>
      <c r="J80" s="31">
        <v>6242.98</v>
      </c>
      <c r="K80" s="30">
        <f t="shared" si="8"/>
        <v>74863.83</v>
      </c>
      <c r="L80" s="30">
        <f t="shared" si="9"/>
        <v>74863.83</v>
      </c>
      <c r="M80" s="30">
        <f t="shared" si="10"/>
        <v>1893.1900000000005</v>
      </c>
      <c r="N80" s="24">
        <f t="shared" si="11"/>
        <v>9.802614457831325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730301</v>
      </c>
      <c r="B81" s="12" t="s">
        <v>127</v>
      </c>
      <c r="C81" s="13" t="s">
        <v>63</v>
      </c>
      <c r="D81" s="31">
        <v>1600</v>
      </c>
      <c r="E81" s="29">
        <f t="shared" si="6"/>
        <v>0</v>
      </c>
      <c r="F81" s="31">
        <v>1600</v>
      </c>
      <c r="G81" s="29">
        <v>8</v>
      </c>
      <c r="H81" s="29">
        <f t="shared" si="7"/>
        <v>8</v>
      </c>
      <c r="I81" s="30">
        <v>8</v>
      </c>
      <c r="J81" s="31">
        <v>8</v>
      </c>
      <c r="K81" s="30">
        <f t="shared" si="8"/>
        <v>1592</v>
      </c>
      <c r="L81" s="30">
        <f t="shared" si="9"/>
        <v>1592</v>
      </c>
      <c r="M81" s="30">
        <f t="shared" si="10"/>
        <v>0</v>
      </c>
      <c r="N81" s="24">
        <f t="shared" si="11"/>
        <v>0.5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730303</v>
      </c>
      <c r="B82" s="12" t="s">
        <v>127</v>
      </c>
      <c r="C82" s="13" t="s">
        <v>64</v>
      </c>
      <c r="D82" s="31">
        <v>1900</v>
      </c>
      <c r="E82" s="29">
        <f t="shared" si="6"/>
        <v>0</v>
      </c>
      <c r="F82" s="31">
        <v>1900</v>
      </c>
      <c r="G82" s="29">
        <v>281.77999999999997</v>
      </c>
      <c r="H82" s="29">
        <f t="shared" si="7"/>
        <v>281.77999999999997</v>
      </c>
      <c r="I82" s="30">
        <v>281.77999999999997</v>
      </c>
      <c r="J82" s="31">
        <v>101.98</v>
      </c>
      <c r="K82" s="30">
        <f t="shared" si="8"/>
        <v>1618.22</v>
      </c>
      <c r="L82" s="30">
        <f t="shared" si="9"/>
        <v>1618.22</v>
      </c>
      <c r="M82" s="30">
        <f t="shared" si="10"/>
        <v>179.79999999999995</v>
      </c>
      <c r="N82" s="24">
        <f t="shared" si="11"/>
        <v>14.830526315789472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730402</v>
      </c>
      <c r="B83" s="12" t="s">
        <v>151</v>
      </c>
      <c r="C83" s="13" t="s">
        <v>97</v>
      </c>
      <c r="D83" s="31">
        <v>6500</v>
      </c>
      <c r="E83" s="29">
        <f t="shared" si="6"/>
        <v>0</v>
      </c>
      <c r="F83" s="31">
        <v>6500</v>
      </c>
      <c r="G83" s="29">
        <v>0</v>
      </c>
      <c r="H83" s="29">
        <f t="shared" si="7"/>
        <v>0</v>
      </c>
      <c r="I83" s="30">
        <v>0</v>
      </c>
      <c r="J83" s="31">
        <v>0</v>
      </c>
      <c r="K83" s="30">
        <f t="shared" si="8"/>
        <v>6500</v>
      </c>
      <c r="L83" s="30">
        <f t="shared" si="9"/>
        <v>6500</v>
      </c>
      <c r="M83" s="30">
        <f t="shared" si="10"/>
        <v>0</v>
      </c>
      <c r="N83" s="24">
        <f t="shared" si="11"/>
        <v>0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730404</v>
      </c>
      <c r="B84" s="12" t="s">
        <v>151</v>
      </c>
      <c r="C84" s="13" t="s">
        <v>65</v>
      </c>
      <c r="D84" s="31">
        <v>53000</v>
      </c>
      <c r="E84" s="29">
        <f t="shared" si="6"/>
        <v>0</v>
      </c>
      <c r="F84" s="31">
        <v>53000</v>
      </c>
      <c r="G84" s="29">
        <v>7287.4</v>
      </c>
      <c r="H84" s="29">
        <f t="shared" si="7"/>
        <v>7287.4</v>
      </c>
      <c r="I84" s="30">
        <v>7287.4</v>
      </c>
      <c r="J84" s="31">
        <v>7287.4</v>
      </c>
      <c r="K84" s="30">
        <f t="shared" si="8"/>
        <v>45712.6</v>
      </c>
      <c r="L84" s="30">
        <f t="shared" si="9"/>
        <v>45712.6</v>
      </c>
      <c r="M84" s="30">
        <f t="shared" si="10"/>
        <v>0</v>
      </c>
      <c r="N84" s="24">
        <f t="shared" si="11"/>
        <v>13.749811320754715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730405</v>
      </c>
      <c r="B85" s="12" t="s">
        <v>151</v>
      </c>
      <c r="C85" s="13" t="s">
        <v>98</v>
      </c>
      <c r="D85" s="31">
        <v>30500</v>
      </c>
      <c r="E85" s="29">
        <f t="shared" si="6"/>
        <v>0</v>
      </c>
      <c r="F85" s="31">
        <v>30500</v>
      </c>
      <c r="G85" s="29">
        <v>402.92</v>
      </c>
      <c r="H85" s="29">
        <f t="shared" si="7"/>
        <v>402.92</v>
      </c>
      <c r="I85" s="30">
        <v>402.92</v>
      </c>
      <c r="J85" s="30">
        <v>402.92</v>
      </c>
      <c r="K85" s="30">
        <f t="shared" si="8"/>
        <v>30097.08</v>
      </c>
      <c r="L85" s="30">
        <f t="shared" si="9"/>
        <v>30097.08</v>
      </c>
      <c r="M85" s="30">
        <f t="shared" si="10"/>
        <v>0</v>
      </c>
      <c r="N85" s="24">
        <f t="shared" si="11"/>
        <v>1.321049180327869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730417</v>
      </c>
      <c r="B86" s="12" t="s">
        <v>151</v>
      </c>
      <c r="C86" s="13" t="s">
        <v>99</v>
      </c>
      <c r="D86" s="31">
        <v>746500</v>
      </c>
      <c r="E86" s="29">
        <f t="shared" si="6"/>
        <v>-105300</v>
      </c>
      <c r="F86" s="31">
        <v>641200</v>
      </c>
      <c r="G86" s="29">
        <v>0</v>
      </c>
      <c r="H86" s="29">
        <f t="shared" si="7"/>
        <v>0</v>
      </c>
      <c r="I86" s="30">
        <v>0</v>
      </c>
      <c r="J86" s="31">
        <v>0</v>
      </c>
      <c r="K86" s="30">
        <f t="shared" si="8"/>
        <v>641200</v>
      </c>
      <c r="L86" s="30">
        <f t="shared" si="9"/>
        <v>641200</v>
      </c>
      <c r="M86" s="30">
        <f t="shared" si="10"/>
        <v>0</v>
      </c>
      <c r="N86" s="24">
        <f t="shared" si="11"/>
        <v>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730418</v>
      </c>
      <c r="B87" s="12" t="s">
        <v>151</v>
      </c>
      <c r="C87" s="13" t="s">
        <v>100</v>
      </c>
      <c r="D87" s="31">
        <v>101500</v>
      </c>
      <c r="E87" s="29">
        <f t="shared" si="6"/>
        <v>0</v>
      </c>
      <c r="F87" s="31">
        <v>101500</v>
      </c>
      <c r="G87" s="29">
        <v>0</v>
      </c>
      <c r="H87" s="29">
        <f t="shared" si="7"/>
        <v>0</v>
      </c>
      <c r="I87" s="30">
        <v>0</v>
      </c>
      <c r="J87" s="31">
        <v>0</v>
      </c>
      <c r="K87" s="30">
        <f t="shared" si="8"/>
        <v>101500</v>
      </c>
      <c r="L87" s="30">
        <f t="shared" si="9"/>
        <v>101500</v>
      </c>
      <c r="M87" s="30">
        <f t="shared" si="10"/>
        <v>0</v>
      </c>
      <c r="N87" s="24">
        <f t="shared" si="11"/>
        <v>0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730425</v>
      </c>
      <c r="B88" s="12" t="s">
        <v>151</v>
      </c>
      <c r="C88" s="13" t="s">
        <v>101</v>
      </c>
      <c r="D88" s="31">
        <v>25343.56</v>
      </c>
      <c r="E88" s="29">
        <f t="shared" si="6"/>
        <v>18999.999999999996</v>
      </c>
      <c r="F88" s="31">
        <v>44343.56</v>
      </c>
      <c r="G88" s="29">
        <v>33007.01</v>
      </c>
      <c r="H88" s="29">
        <f t="shared" si="7"/>
        <v>33007.01</v>
      </c>
      <c r="I88" s="30">
        <v>33007.01</v>
      </c>
      <c r="J88" s="31">
        <v>3556.61</v>
      </c>
      <c r="K88" s="30">
        <f t="shared" si="8"/>
        <v>11336.549999999996</v>
      </c>
      <c r="L88" s="30">
        <f t="shared" si="9"/>
        <v>11336.549999999996</v>
      </c>
      <c r="M88" s="30">
        <f t="shared" si="10"/>
        <v>29450.400000000001</v>
      </c>
      <c r="N88" s="24">
        <f t="shared" si="11"/>
        <v>74.434731897935137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730504</v>
      </c>
      <c r="B89" s="12" t="s">
        <v>137</v>
      </c>
      <c r="C89" s="13" t="s">
        <v>102</v>
      </c>
      <c r="D89" s="31">
        <v>40000</v>
      </c>
      <c r="E89" s="29">
        <f t="shared" si="6"/>
        <v>22000</v>
      </c>
      <c r="F89" s="31">
        <v>62000</v>
      </c>
      <c r="G89" s="29">
        <v>21048.47</v>
      </c>
      <c r="H89" s="29">
        <f t="shared" si="7"/>
        <v>21048.47</v>
      </c>
      <c r="I89" s="30">
        <v>21048.47</v>
      </c>
      <c r="J89" s="31">
        <v>21048.47</v>
      </c>
      <c r="K89" s="30">
        <f t="shared" si="8"/>
        <v>40951.53</v>
      </c>
      <c r="L89" s="30">
        <f t="shared" si="9"/>
        <v>40951.53</v>
      </c>
      <c r="M89" s="30">
        <f>+I89-J89</f>
        <v>0</v>
      </c>
      <c r="N89" s="24">
        <f>I89/F89*100</f>
        <v>33.949145161290325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730601</v>
      </c>
      <c r="B90" s="12" t="s">
        <v>141</v>
      </c>
      <c r="C90" s="13" t="s">
        <v>67</v>
      </c>
      <c r="D90" s="31">
        <v>147000</v>
      </c>
      <c r="E90" s="29">
        <f t="shared" si="6"/>
        <v>0</v>
      </c>
      <c r="F90" s="31">
        <v>147000</v>
      </c>
      <c r="G90" s="29">
        <v>0</v>
      </c>
      <c r="H90" s="29">
        <f t="shared" si="7"/>
        <v>0</v>
      </c>
      <c r="I90" s="30">
        <v>0</v>
      </c>
      <c r="J90" s="31">
        <v>0</v>
      </c>
      <c r="K90" s="30">
        <f t="shared" si="8"/>
        <v>147000</v>
      </c>
      <c r="L90" s="30">
        <f t="shared" si="9"/>
        <v>147000</v>
      </c>
      <c r="M90" s="30">
        <f t="shared" si="10"/>
        <v>0</v>
      </c>
      <c r="N90" s="24">
        <f t="shared" si="11"/>
        <v>0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730604</v>
      </c>
      <c r="B91" s="12" t="s">
        <v>141</v>
      </c>
      <c r="C91" s="13" t="s">
        <v>156</v>
      </c>
      <c r="D91" s="31">
        <v>190000</v>
      </c>
      <c r="E91" s="29">
        <f t="shared" si="6"/>
        <v>0</v>
      </c>
      <c r="F91" s="31">
        <v>190000</v>
      </c>
      <c r="G91" s="29">
        <v>0</v>
      </c>
      <c r="H91" s="29">
        <f t="shared" si="7"/>
        <v>0</v>
      </c>
      <c r="I91" s="30">
        <v>0</v>
      </c>
      <c r="J91" s="31">
        <v>0</v>
      </c>
      <c r="K91" s="30">
        <f t="shared" si="8"/>
        <v>190000</v>
      </c>
      <c r="L91" s="30">
        <f t="shared" si="9"/>
        <v>190000</v>
      </c>
      <c r="M91" s="30">
        <f t="shared" si="10"/>
        <v>0</v>
      </c>
      <c r="N91" s="24">
        <f t="shared" si="11"/>
        <v>0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730605</v>
      </c>
      <c r="B92" s="12" t="s">
        <v>141</v>
      </c>
      <c r="C92" s="13" t="s">
        <v>103</v>
      </c>
      <c r="D92" s="31">
        <v>72000</v>
      </c>
      <c r="E92" s="29">
        <f t="shared" si="6"/>
        <v>0</v>
      </c>
      <c r="F92" s="31">
        <v>72000</v>
      </c>
      <c r="G92" s="29">
        <v>0</v>
      </c>
      <c r="H92" s="29">
        <f t="shared" si="7"/>
        <v>0</v>
      </c>
      <c r="I92" s="30">
        <v>0</v>
      </c>
      <c r="J92" s="31">
        <v>0</v>
      </c>
      <c r="K92" s="30">
        <f t="shared" si="8"/>
        <v>72000</v>
      </c>
      <c r="L92" s="30">
        <f t="shared" si="9"/>
        <v>72000</v>
      </c>
      <c r="M92" s="30">
        <f t="shared" si="10"/>
        <v>0</v>
      </c>
      <c r="N92" s="24">
        <f t="shared" si="11"/>
        <v>0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730609</v>
      </c>
      <c r="B93" s="12" t="s">
        <v>141</v>
      </c>
      <c r="C93" s="13" t="s">
        <v>104</v>
      </c>
      <c r="D93" s="31">
        <v>3000</v>
      </c>
      <c r="E93" s="29">
        <f t="shared" si="6"/>
        <v>0</v>
      </c>
      <c r="F93" s="31">
        <v>3000</v>
      </c>
      <c r="G93" s="29">
        <v>0</v>
      </c>
      <c r="H93" s="29">
        <f t="shared" si="7"/>
        <v>0</v>
      </c>
      <c r="I93" s="30">
        <v>0</v>
      </c>
      <c r="J93" s="31">
        <v>0</v>
      </c>
      <c r="K93" s="30">
        <f t="shared" si="8"/>
        <v>3000</v>
      </c>
      <c r="L93" s="30">
        <f t="shared" si="9"/>
        <v>3000</v>
      </c>
      <c r="M93" s="30">
        <f t="shared" si="10"/>
        <v>0</v>
      </c>
      <c r="N93" s="24">
        <f t="shared" si="11"/>
        <v>0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730613</v>
      </c>
      <c r="B94" s="12" t="s">
        <v>141</v>
      </c>
      <c r="C94" s="13" t="s">
        <v>105</v>
      </c>
      <c r="D94" s="31">
        <v>17170.599999999999</v>
      </c>
      <c r="E94" s="29">
        <f t="shared" si="6"/>
        <v>0</v>
      </c>
      <c r="F94" s="31">
        <v>17170.599999999999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17170.599999999999</v>
      </c>
      <c r="L94" s="30">
        <f t="shared" si="9"/>
        <v>17170.599999999999</v>
      </c>
      <c r="M94" s="30">
        <f t="shared" si="10"/>
        <v>0</v>
      </c>
      <c r="N94" s="24">
        <f t="shared" si="11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730704</v>
      </c>
      <c r="B95" s="12" t="s">
        <v>138</v>
      </c>
      <c r="C95" s="13" t="s">
        <v>70</v>
      </c>
      <c r="D95" s="31">
        <v>3200</v>
      </c>
      <c r="E95" s="29">
        <f t="shared" si="6"/>
        <v>0</v>
      </c>
      <c r="F95" s="31">
        <v>3200</v>
      </c>
      <c r="G95" s="29">
        <v>0</v>
      </c>
      <c r="H95" s="29">
        <f t="shared" si="7"/>
        <v>0</v>
      </c>
      <c r="I95" s="30">
        <v>0</v>
      </c>
      <c r="J95" s="31">
        <v>0</v>
      </c>
      <c r="K95" s="30">
        <f t="shared" si="8"/>
        <v>3200</v>
      </c>
      <c r="L95" s="30">
        <f t="shared" si="9"/>
        <v>3200</v>
      </c>
      <c r="M95" s="30">
        <f t="shared" si="10"/>
        <v>0</v>
      </c>
      <c r="N95" s="24">
        <f t="shared" si="11"/>
        <v>0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730801</v>
      </c>
      <c r="B96" s="12" t="s">
        <v>142</v>
      </c>
      <c r="C96" s="13" t="s">
        <v>71</v>
      </c>
      <c r="D96" s="31">
        <v>30282.720000000001</v>
      </c>
      <c r="E96" s="29">
        <f t="shared" si="6"/>
        <v>0</v>
      </c>
      <c r="F96" s="31">
        <v>30282.720000000001</v>
      </c>
      <c r="G96" s="29">
        <v>650.84</v>
      </c>
      <c r="H96" s="29">
        <f t="shared" si="7"/>
        <v>650.84</v>
      </c>
      <c r="I96" s="30">
        <v>650.84</v>
      </c>
      <c r="J96" s="31">
        <v>0</v>
      </c>
      <c r="K96" s="30">
        <f t="shared" si="8"/>
        <v>29631.88</v>
      </c>
      <c r="L96" s="30">
        <f t="shared" si="9"/>
        <v>29631.88</v>
      </c>
      <c r="M96" s="30">
        <f t="shared" si="10"/>
        <v>650.84</v>
      </c>
      <c r="N96" s="24">
        <f t="shared" si="11"/>
        <v>2.1492124881780765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730802</v>
      </c>
      <c r="B97" s="12" t="s">
        <v>142</v>
      </c>
      <c r="C97" s="13" t="s">
        <v>72</v>
      </c>
      <c r="D97" s="31">
        <v>1739.28</v>
      </c>
      <c r="E97" s="29">
        <f t="shared" si="6"/>
        <v>0</v>
      </c>
      <c r="F97" s="31">
        <v>1739.28</v>
      </c>
      <c r="G97" s="29">
        <v>0</v>
      </c>
      <c r="H97" s="29">
        <f t="shared" si="7"/>
        <v>0</v>
      </c>
      <c r="I97" s="30">
        <v>0</v>
      </c>
      <c r="J97" s="31">
        <v>0</v>
      </c>
      <c r="K97" s="30">
        <f t="shared" si="8"/>
        <v>1739.28</v>
      </c>
      <c r="L97" s="30">
        <f t="shared" si="9"/>
        <v>1739.28</v>
      </c>
      <c r="M97" s="30">
        <f t="shared" si="10"/>
        <v>0</v>
      </c>
      <c r="N97" s="24">
        <f t="shared" si="11"/>
        <v>0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730803</v>
      </c>
      <c r="B98" s="12" t="s">
        <v>142</v>
      </c>
      <c r="C98" s="13" t="s">
        <v>106</v>
      </c>
      <c r="D98" s="31">
        <v>40000</v>
      </c>
      <c r="E98" s="29">
        <f t="shared" si="6"/>
        <v>0</v>
      </c>
      <c r="F98" s="31">
        <v>40000</v>
      </c>
      <c r="G98" s="29">
        <v>67.83</v>
      </c>
      <c r="H98" s="29">
        <f t="shared" si="7"/>
        <v>67.83</v>
      </c>
      <c r="I98" s="30">
        <v>67.83</v>
      </c>
      <c r="J98" s="31">
        <v>67.83</v>
      </c>
      <c r="K98" s="30">
        <f t="shared" si="8"/>
        <v>39932.17</v>
      </c>
      <c r="L98" s="30">
        <f t="shared" si="9"/>
        <v>39932.17</v>
      </c>
      <c r="M98" s="30">
        <f t="shared" si="10"/>
        <v>0</v>
      </c>
      <c r="N98" s="24">
        <f t="shared" si="11"/>
        <v>0.169575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730804</v>
      </c>
      <c r="B99" s="12" t="s">
        <v>142</v>
      </c>
      <c r="C99" s="13" t="s">
        <v>73</v>
      </c>
      <c r="D99" s="31">
        <v>3753.95</v>
      </c>
      <c r="E99" s="29">
        <f t="shared" si="6"/>
        <v>0</v>
      </c>
      <c r="F99" s="31">
        <v>3753.95</v>
      </c>
      <c r="G99" s="29">
        <v>190.92</v>
      </c>
      <c r="H99" s="29">
        <f t="shared" si="7"/>
        <v>190.92</v>
      </c>
      <c r="I99" s="30">
        <v>190.92</v>
      </c>
      <c r="J99" s="31">
        <v>190.92</v>
      </c>
      <c r="K99" s="30">
        <f t="shared" si="8"/>
        <v>3563.0299999999997</v>
      </c>
      <c r="L99" s="30">
        <f t="shared" si="9"/>
        <v>3563.0299999999997</v>
      </c>
      <c r="M99" s="30">
        <f t="shared" si="10"/>
        <v>0</v>
      </c>
      <c r="N99" s="24">
        <f t="shared" si="11"/>
        <v>5.0858429121325539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730805</v>
      </c>
      <c r="B100" s="12" t="s">
        <v>142</v>
      </c>
      <c r="C100" s="13" t="s">
        <v>74</v>
      </c>
      <c r="D100" s="31">
        <v>1416.39</v>
      </c>
      <c r="E100" s="29">
        <f t="shared" si="6"/>
        <v>0</v>
      </c>
      <c r="F100" s="31">
        <v>1416.39</v>
      </c>
      <c r="G100" s="29">
        <v>0</v>
      </c>
      <c r="H100" s="29">
        <f t="shared" si="7"/>
        <v>0</v>
      </c>
      <c r="I100" s="30">
        <v>0</v>
      </c>
      <c r="J100" s="31">
        <v>0</v>
      </c>
      <c r="K100" s="30">
        <f t="shared" si="8"/>
        <v>1416.39</v>
      </c>
      <c r="L100" s="30">
        <f t="shared" si="9"/>
        <v>1416.39</v>
      </c>
      <c r="M100" s="30">
        <f t="shared" si="10"/>
        <v>0</v>
      </c>
      <c r="N100" s="24">
        <f t="shared" si="11"/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730807</v>
      </c>
      <c r="B101" s="12" t="s">
        <v>142</v>
      </c>
      <c r="C101" s="13" t="s">
        <v>75</v>
      </c>
      <c r="D101" s="31">
        <v>415.25</v>
      </c>
      <c r="E101" s="29">
        <f t="shared" si="6"/>
        <v>0</v>
      </c>
      <c r="F101" s="31">
        <v>415.25</v>
      </c>
      <c r="G101" s="29">
        <v>0</v>
      </c>
      <c r="H101" s="29">
        <f t="shared" si="7"/>
        <v>0</v>
      </c>
      <c r="I101" s="30">
        <v>0</v>
      </c>
      <c r="J101" s="31">
        <v>0</v>
      </c>
      <c r="K101" s="30">
        <f t="shared" si="8"/>
        <v>415.25</v>
      </c>
      <c r="L101" s="30">
        <f t="shared" si="9"/>
        <v>415.25</v>
      </c>
      <c r="M101" s="30">
        <f t="shared" si="10"/>
        <v>0</v>
      </c>
      <c r="N101" s="24">
        <f t="shared" si="11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730811</v>
      </c>
      <c r="B102" s="12" t="s">
        <v>142</v>
      </c>
      <c r="C102" s="13" t="s">
        <v>107</v>
      </c>
      <c r="D102" s="31">
        <v>56400</v>
      </c>
      <c r="E102" s="29">
        <f t="shared" si="6"/>
        <v>43000</v>
      </c>
      <c r="F102" s="31">
        <v>99400</v>
      </c>
      <c r="G102" s="29">
        <v>25967.96</v>
      </c>
      <c r="H102" s="29">
        <f t="shared" si="7"/>
        <v>25967.96</v>
      </c>
      <c r="I102" s="30">
        <v>25967.96</v>
      </c>
      <c r="J102" s="31">
        <v>6756.47</v>
      </c>
      <c r="K102" s="30">
        <f t="shared" si="8"/>
        <v>73432.040000000008</v>
      </c>
      <c r="L102" s="30">
        <f t="shared" si="9"/>
        <v>73432.040000000008</v>
      </c>
      <c r="M102" s="30">
        <f t="shared" si="10"/>
        <v>19211.489999999998</v>
      </c>
      <c r="N102" s="24">
        <f t="shared" si="11"/>
        <v>26.12470824949698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730812</v>
      </c>
      <c r="B103" s="12" t="s">
        <v>142</v>
      </c>
      <c r="C103" s="13" t="s">
        <v>108</v>
      </c>
      <c r="D103" s="31">
        <v>4002.28</v>
      </c>
      <c r="E103" s="29">
        <f t="shared" si="6"/>
        <v>0</v>
      </c>
      <c r="F103" s="31">
        <v>4002.28</v>
      </c>
      <c r="G103" s="29">
        <v>0</v>
      </c>
      <c r="H103" s="29">
        <f t="shared" si="7"/>
        <v>0</v>
      </c>
      <c r="I103" s="30">
        <v>0</v>
      </c>
      <c r="J103" s="31">
        <v>0</v>
      </c>
      <c r="K103" s="30">
        <f t="shared" si="8"/>
        <v>4002.28</v>
      </c>
      <c r="L103" s="30">
        <f t="shared" si="9"/>
        <v>4002.28</v>
      </c>
      <c r="M103" s="30">
        <f t="shared" si="10"/>
        <v>0</v>
      </c>
      <c r="N103" s="24">
        <f t="shared" si="11"/>
        <v>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730813</v>
      </c>
      <c r="B104" s="12" t="s">
        <v>142</v>
      </c>
      <c r="C104" s="13" t="s">
        <v>109</v>
      </c>
      <c r="D104" s="31">
        <v>60000</v>
      </c>
      <c r="E104" s="29">
        <f t="shared" si="6"/>
        <v>40000</v>
      </c>
      <c r="F104" s="31">
        <v>100000</v>
      </c>
      <c r="G104" s="29">
        <v>35</v>
      </c>
      <c r="H104" s="29">
        <f t="shared" si="7"/>
        <v>35</v>
      </c>
      <c r="I104" s="30">
        <v>35</v>
      </c>
      <c r="J104" s="31">
        <v>35</v>
      </c>
      <c r="K104" s="30">
        <f t="shared" si="8"/>
        <v>99965</v>
      </c>
      <c r="L104" s="30">
        <f t="shared" si="9"/>
        <v>99965</v>
      </c>
      <c r="M104" s="30">
        <f t="shared" si="10"/>
        <v>0</v>
      </c>
      <c r="N104" s="24">
        <f t="shared" si="11"/>
        <v>3.4999999999999996E-2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730819</v>
      </c>
      <c r="B105" s="12" t="s">
        <v>142</v>
      </c>
      <c r="C105" s="13" t="s">
        <v>110</v>
      </c>
      <c r="D105" s="31">
        <v>13500</v>
      </c>
      <c r="E105" s="29">
        <f t="shared" si="6"/>
        <v>0</v>
      </c>
      <c r="F105" s="31">
        <v>13500</v>
      </c>
      <c r="G105" s="29">
        <v>797</v>
      </c>
      <c r="H105" s="29">
        <f t="shared" si="7"/>
        <v>797</v>
      </c>
      <c r="I105" s="30">
        <v>797</v>
      </c>
      <c r="J105" s="31">
        <v>797</v>
      </c>
      <c r="K105" s="30">
        <f t="shared" si="8"/>
        <v>12703</v>
      </c>
      <c r="L105" s="30">
        <f t="shared" si="9"/>
        <v>12703</v>
      </c>
      <c r="M105" s="30">
        <f t="shared" si="10"/>
        <v>0</v>
      </c>
      <c r="N105" s="24">
        <f t="shared" si="11"/>
        <v>5.9037037037037035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730825</v>
      </c>
      <c r="B106" s="12" t="s">
        <v>142</v>
      </c>
      <c r="C106" s="13" t="s">
        <v>111</v>
      </c>
      <c r="D106" s="31">
        <v>800</v>
      </c>
      <c r="E106" s="29">
        <f t="shared" si="6"/>
        <v>0</v>
      </c>
      <c r="F106" s="31">
        <v>800</v>
      </c>
      <c r="G106" s="29">
        <v>0</v>
      </c>
      <c r="H106" s="29">
        <f t="shared" si="7"/>
        <v>0</v>
      </c>
      <c r="I106" s="30">
        <v>0</v>
      </c>
      <c r="J106" s="31">
        <v>0</v>
      </c>
      <c r="K106" s="30">
        <f t="shared" si="8"/>
        <v>800</v>
      </c>
      <c r="L106" s="30">
        <f t="shared" si="9"/>
        <v>800</v>
      </c>
      <c r="M106" s="30">
        <f t="shared" si="10"/>
        <v>0</v>
      </c>
      <c r="N106" s="24">
        <f t="shared" si="11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731404</v>
      </c>
      <c r="B107" s="12" t="s">
        <v>142</v>
      </c>
      <c r="C107" s="13" t="s">
        <v>159</v>
      </c>
      <c r="D107" s="31">
        <v>400</v>
      </c>
      <c r="E107" s="29">
        <f t="shared" si="6"/>
        <v>0</v>
      </c>
      <c r="F107" s="31">
        <v>400</v>
      </c>
      <c r="G107" s="29">
        <v>0</v>
      </c>
      <c r="H107" s="29">
        <f t="shared" si="7"/>
        <v>0</v>
      </c>
      <c r="I107" s="30">
        <v>0</v>
      </c>
      <c r="J107" s="31">
        <v>0</v>
      </c>
      <c r="K107" s="30">
        <f t="shared" si="8"/>
        <v>400</v>
      </c>
      <c r="L107" s="30">
        <f t="shared" si="9"/>
        <v>400</v>
      </c>
      <c r="M107" s="30">
        <f t="shared" si="10"/>
        <v>0</v>
      </c>
      <c r="N107" s="24">
        <f t="shared" si="11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731406</v>
      </c>
      <c r="B108" s="12" t="s">
        <v>142</v>
      </c>
      <c r="C108" s="13" t="s">
        <v>112</v>
      </c>
      <c r="D108" s="31">
        <v>1000</v>
      </c>
      <c r="E108" s="29">
        <f t="shared" si="6"/>
        <v>0</v>
      </c>
      <c r="F108" s="31">
        <v>1000</v>
      </c>
      <c r="G108" s="29">
        <v>0</v>
      </c>
      <c r="H108" s="29">
        <f t="shared" si="7"/>
        <v>0</v>
      </c>
      <c r="I108" s="30">
        <v>0</v>
      </c>
      <c r="J108" s="31">
        <v>0</v>
      </c>
      <c r="K108" s="30">
        <f t="shared" si="8"/>
        <v>1000</v>
      </c>
      <c r="L108" s="30">
        <f t="shared" si="9"/>
        <v>1000</v>
      </c>
      <c r="M108" s="30">
        <f t="shared" si="10"/>
        <v>0</v>
      </c>
      <c r="N108" s="24">
        <f t="shared" si="11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731407</v>
      </c>
      <c r="B109" s="12" t="s">
        <v>142</v>
      </c>
      <c r="C109" s="13" t="s">
        <v>78</v>
      </c>
      <c r="D109" s="31">
        <v>100</v>
      </c>
      <c r="E109" s="29">
        <f t="shared" si="6"/>
        <v>0</v>
      </c>
      <c r="F109" s="31">
        <v>100</v>
      </c>
      <c r="G109" s="29">
        <v>0</v>
      </c>
      <c r="H109" s="29">
        <f t="shared" si="7"/>
        <v>0</v>
      </c>
      <c r="I109" s="30">
        <v>0</v>
      </c>
      <c r="J109" s="31">
        <v>0</v>
      </c>
      <c r="K109" s="30">
        <f t="shared" si="8"/>
        <v>100</v>
      </c>
      <c r="L109" s="30">
        <f t="shared" si="9"/>
        <v>100</v>
      </c>
      <c r="M109" s="30">
        <f t="shared" si="10"/>
        <v>0</v>
      </c>
      <c r="N109" s="24">
        <f t="shared" si="11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731515</v>
      </c>
      <c r="B110" s="12" t="s">
        <v>142</v>
      </c>
      <c r="C110" s="13" t="s">
        <v>163</v>
      </c>
      <c r="D110" s="31">
        <v>12000</v>
      </c>
      <c r="E110" s="29">
        <f t="shared" si="6"/>
        <v>0</v>
      </c>
      <c r="F110" s="31">
        <v>12000</v>
      </c>
      <c r="G110" s="29">
        <v>0</v>
      </c>
      <c r="H110" s="29">
        <f t="shared" si="7"/>
        <v>0</v>
      </c>
      <c r="I110" s="30">
        <v>0</v>
      </c>
      <c r="J110" s="31">
        <v>0</v>
      </c>
      <c r="K110" s="30">
        <f t="shared" si="8"/>
        <v>12000</v>
      </c>
      <c r="L110" s="30">
        <f t="shared" si="9"/>
        <v>12000</v>
      </c>
      <c r="M110" s="30">
        <f t="shared" si="10"/>
        <v>0</v>
      </c>
      <c r="N110" s="24">
        <f t="shared" si="11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750101</v>
      </c>
      <c r="B111" s="12" t="s">
        <v>128</v>
      </c>
      <c r="C111" s="13" t="s">
        <v>113</v>
      </c>
      <c r="D111" s="31">
        <v>8701304.3699999992</v>
      </c>
      <c r="E111" s="29">
        <f t="shared" si="6"/>
        <v>0</v>
      </c>
      <c r="F111" s="31">
        <v>8701304.3699999992</v>
      </c>
      <c r="G111" s="29">
        <v>0</v>
      </c>
      <c r="H111" s="29">
        <f t="shared" si="7"/>
        <v>0</v>
      </c>
      <c r="I111" s="30">
        <v>0</v>
      </c>
      <c r="J111" s="31">
        <v>0</v>
      </c>
      <c r="K111" s="30">
        <f t="shared" si="8"/>
        <v>8701304.3699999992</v>
      </c>
      <c r="L111" s="30">
        <f t="shared" si="9"/>
        <v>8701304.3699999992</v>
      </c>
      <c r="M111" s="30">
        <f t="shared" si="10"/>
        <v>0</v>
      </c>
      <c r="N111" s="24">
        <f t="shared" si="11"/>
        <v>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750104</v>
      </c>
      <c r="B112" s="12" t="s">
        <v>128</v>
      </c>
      <c r="C112" s="13" t="s">
        <v>114</v>
      </c>
      <c r="D112" s="31">
        <v>737271.44</v>
      </c>
      <c r="E112" s="29">
        <f t="shared" si="6"/>
        <v>-19000</v>
      </c>
      <c r="F112" s="31">
        <v>718271.44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718271.44</v>
      </c>
      <c r="L112" s="30">
        <f t="shared" si="9"/>
        <v>718271.44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770102</v>
      </c>
      <c r="B113" s="12" t="s">
        <v>129</v>
      </c>
      <c r="C113" s="13" t="s">
        <v>115</v>
      </c>
      <c r="D113" s="31">
        <v>2300</v>
      </c>
      <c r="E113" s="29">
        <f t="shared" si="6"/>
        <v>0</v>
      </c>
      <c r="F113" s="31">
        <v>2300</v>
      </c>
      <c r="G113" s="29">
        <v>169.2</v>
      </c>
      <c r="H113" s="29">
        <f t="shared" si="7"/>
        <v>169.2</v>
      </c>
      <c r="I113" s="30">
        <v>169.2</v>
      </c>
      <c r="J113" s="31">
        <v>169.2</v>
      </c>
      <c r="K113" s="30">
        <f t="shared" si="8"/>
        <v>2130.8000000000002</v>
      </c>
      <c r="L113" s="30">
        <f t="shared" si="9"/>
        <v>2130.8000000000002</v>
      </c>
      <c r="M113" s="30">
        <f t="shared" si="10"/>
        <v>0</v>
      </c>
      <c r="N113" s="24">
        <f t="shared" si="11"/>
        <v>7.3565217391304341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770203</v>
      </c>
      <c r="B114" s="12" t="s">
        <v>129</v>
      </c>
      <c r="C114" s="13" t="s">
        <v>83</v>
      </c>
      <c r="D114" s="31">
        <v>50</v>
      </c>
      <c r="E114" s="29">
        <f t="shared" si="6"/>
        <v>0</v>
      </c>
      <c r="F114" s="31">
        <v>50</v>
      </c>
      <c r="G114" s="29">
        <v>12.1</v>
      </c>
      <c r="H114" s="29">
        <f t="shared" si="7"/>
        <v>12.1</v>
      </c>
      <c r="I114" s="30">
        <v>12.1</v>
      </c>
      <c r="J114" s="31">
        <v>12.1</v>
      </c>
      <c r="K114" s="30">
        <f t="shared" si="8"/>
        <v>37.9</v>
      </c>
      <c r="L114" s="30">
        <f t="shared" si="9"/>
        <v>37.9</v>
      </c>
      <c r="M114" s="30">
        <f t="shared" si="10"/>
        <v>0</v>
      </c>
      <c r="N114" s="24">
        <f t="shared" si="11"/>
        <v>24.2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780104</v>
      </c>
      <c r="B115" s="12" t="s">
        <v>154</v>
      </c>
      <c r="C115" s="13" t="s">
        <v>155</v>
      </c>
      <c r="D115" s="31">
        <v>50000</v>
      </c>
      <c r="E115" s="29">
        <f t="shared" si="6"/>
        <v>0</v>
      </c>
      <c r="F115" s="31">
        <v>50000</v>
      </c>
      <c r="G115" s="29">
        <v>0</v>
      </c>
      <c r="H115" s="29">
        <f t="shared" si="7"/>
        <v>0</v>
      </c>
      <c r="I115" s="30">
        <v>0</v>
      </c>
      <c r="J115" s="31">
        <v>0</v>
      </c>
      <c r="K115" s="30">
        <f t="shared" si="8"/>
        <v>50000</v>
      </c>
      <c r="L115" s="30">
        <f t="shared" si="9"/>
        <v>50000</v>
      </c>
      <c r="M115" s="30">
        <f t="shared" si="10"/>
        <v>0</v>
      </c>
      <c r="N115" s="24">
        <f t="shared" si="11"/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780204</v>
      </c>
      <c r="B116" s="12" t="s">
        <v>143</v>
      </c>
      <c r="C116" s="13" t="s">
        <v>116</v>
      </c>
      <c r="D116" s="31">
        <v>25000</v>
      </c>
      <c r="E116" s="29">
        <f t="shared" si="6"/>
        <v>0</v>
      </c>
      <c r="F116" s="31">
        <v>25000</v>
      </c>
      <c r="G116" s="29">
        <v>0</v>
      </c>
      <c r="H116" s="29">
        <f t="shared" si="7"/>
        <v>0</v>
      </c>
      <c r="I116" s="30">
        <v>0</v>
      </c>
      <c r="J116" s="31">
        <v>0</v>
      </c>
      <c r="K116" s="30">
        <f t="shared" si="8"/>
        <v>25000</v>
      </c>
      <c r="L116" s="30">
        <f t="shared" si="9"/>
        <v>25000</v>
      </c>
      <c r="M116" s="30">
        <f t="shared" si="10"/>
        <v>0</v>
      </c>
      <c r="N116" s="24">
        <f t="shared" si="11"/>
        <v>0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840103</v>
      </c>
      <c r="B117" s="12" t="s">
        <v>130</v>
      </c>
      <c r="C117" s="13" t="s">
        <v>117</v>
      </c>
      <c r="D117" s="31">
        <v>4527</v>
      </c>
      <c r="E117" s="29">
        <f t="shared" si="6"/>
        <v>300</v>
      </c>
      <c r="F117" s="31">
        <v>4827</v>
      </c>
      <c r="G117" s="29">
        <v>291.56</v>
      </c>
      <c r="H117" s="29">
        <f t="shared" si="7"/>
        <v>291.56</v>
      </c>
      <c r="I117" s="30">
        <v>291.56</v>
      </c>
      <c r="J117" s="31">
        <v>5.0999999999999996</v>
      </c>
      <c r="K117" s="30">
        <f t="shared" si="8"/>
        <v>4535.4399999999996</v>
      </c>
      <c r="L117" s="30">
        <f t="shared" si="9"/>
        <v>4535.4399999999996</v>
      </c>
      <c r="M117" s="30">
        <f t="shared" si="10"/>
        <v>286.45999999999998</v>
      </c>
      <c r="N117" s="24">
        <f t="shared" si="11"/>
        <v>6.0401905945721976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13">
        <v>840104</v>
      </c>
      <c r="B118" s="12" t="s">
        <v>130</v>
      </c>
      <c r="C118" s="13" t="s">
        <v>76</v>
      </c>
      <c r="D118" s="31">
        <v>702333.33</v>
      </c>
      <c r="E118" s="29">
        <f t="shared" si="6"/>
        <v>0</v>
      </c>
      <c r="F118" s="31">
        <v>702333.33</v>
      </c>
      <c r="G118" s="29">
        <v>0</v>
      </c>
      <c r="H118" s="29">
        <f t="shared" si="7"/>
        <v>0</v>
      </c>
      <c r="I118" s="30">
        <v>0</v>
      </c>
      <c r="J118" s="31">
        <v>0</v>
      </c>
      <c r="K118" s="30">
        <f t="shared" si="8"/>
        <v>702333.33</v>
      </c>
      <c r="L118" s="30">
        <f t="shared" si="9"/>
        <v>702333.33</v>
      </c>
      <c r="M118" s="30">
        <f t="shared" si="10"/>
        <v>0</v>
      </c>
      <c r="N118" s="24">
        <f t="shared" si="11"/>
        <v>0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13">
        <v>840107</v>
      </c>
      <c r="B119" s="12" t="s">
        <v>130</v>
      </c>
      <c r="C119" s="13" t="s">
        <v>78</v>
      </c>
      <c r="D119" s="31">
        <v>20489</v>
      </c>
      <c r="E119" s="29">
        <f t="shared" si="6"/>
        <v>0</v>
      </c>
      <c r="F119" s="31">
        <v>20489</v>
      </c>
      <c r="G119" s="29">
        <v>0</v>
      </c>
      <c r="H119" s="29">
        <f t="shared" si="7"/>
        <v>0</v>
      </c>
      <c r="I119" s="30">
        <v>0</v>
      </c>
      <c r="J119" s="31">
        <v>0</v>
      </c>
      <c r="K119" s="30">
        <f t="shared" si="8"/>
        <v>20489</v>
      </c>
      <c r="L119" s="30">
        <f t="shared" si="9"/>
        <v>20489</v>
      </c>
      <c r="M119" s="30">
        <f t="shared" si="10"/>
        <v>0</v>
      </c>
      <c r="N119" s="24">
        <f t="shared" si="11"/>
        <v>0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13">
        <v>840301</v>
      </c>
      <c r="B120" s="12" t="s">
        <v>144</v>
      </c>
      <c r="C120" s="13" t="s">
        <v>118</v>
      </c>
      <c r="D120" s="31">
        <v>1000</v>
      </c>
      <c r="E120" s="29">
        <f t="shared" si="6"/>
        <v>0</v>
      </c>
      <c r="F120" s="31">
        <v>1000</v>
      </c>
      <c r="G120" s="29">
        <v>0</v>
      </c>
      <c r="H120" s="29">
        <f t="shared" si="7"/>
        <v>0</v>
      </c>
      <c r="I120" s="30">
        <v>0</v>
      </c>
      <c r="J120" s="31">
        <v>0</v>
      </c>
      <c r="K120" s="30">
        <f t="shared" si="8"/>
        <v>1000</v>
      </c>
      <c r="L120" s="30">
        <f t="shared" si="9"/>
        <v>1000</v>
      </c>
      <c r="M120" s="30">
        <f t="shared" si="10"/>
        <v>0</v>
      </c>
      <c r="N120" s="24">
        <f t="shared" si="11"/>
        <v>0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13">
        <v>960201</v>
      </c>
      <c r="B121" s="12" t="s">
        <v>131</v>
      </c>
      <c r="C121" s="13" t="s">
        <v>160</v>
      </c>
      <c r="D121" s="31">
        <v>270589.81</v>
      </c>
      <c r="E121" s="29">
        <f t="shared" si="6"/>
        <v>0</v>
      </c>
      <c r="F121" s="31">
        <v>270589.81</v>
      </c>
      <c r="G121" s="29">
        <v>81566.55</v>
      </c>
      <c r="H121" s="29">
        <f t="shared" si="7"/>
        <v>81566.55</v>
      </c>
      <c r="I121" s="30">
        <v>81566.55</v>
      </c>
      <c r="J121" s="31">
        <v>81566.55</v>
      </c>
      <c r="K121" s="30">
        <f t="shared" si="8"/>
        <v>189023.26</v>
      </c>
      <c r="L121" s="30">
        <f t="shared" si="9"/>
        <v>189023.26</v>
      </c>
      <c r="M121" s="30">
        <f t="shared" si="10"/>
        <v>0</v>
      </c>
      <c r="N121" s="24">
        <f t="shared" si="11"/>
        <v>30.143984357725817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13">
        <v>960203</v>
      </c>
      <c r="B122" s="12" t="s">
        <v>131</v>
      </c>
      <c r="C122" s="13" t="s">
        <v>119</v>
      </c>
      <c r="D122" s="32">
        <v>103649.49</v>
      </c>
      <c r="E122" s="33">
        <f t="shared" si="6"/>
        <v>0</v>
      </c>
      <c r="F122" s="32">
        <v>103649.49</v>
      </c>
      <c r="G122" s="33">
        <v>0</v>
      </c>
      <c r="H122" s="33">
        <f t="shared" si="7"/>
        <v>0</v>
      </c>
      <c r="I122" s="34">
        <v>0</v>
      </c>
      <c r="J122" s="32">
        <v>0</v>
      </c>
      <c r="K122" s="30">
        <f t="shared" si="8"/>
        <v>103649.49</v>
      </c>
      <c r="L122" s="30">
        <f t="shared" si="9"/>
        <v>103649.49</v>
      </c>
      <c r="M122" s="30">
        <f t="shared" si="10"/>
        <v>0</v>
      </c>
      <c r="N122" s="24">
        <f t="shared" si="11"/>
        <v>0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26">
        <v>970101</v>
      </c>
      <c r="B123" s="27" t="s">
        <v>132</v>
      </c>
      <c r="C123" s="26" t="s">
        <v>120</v>
      </c>
      <c r="D123" s="32">
        <v>600000</v>
      </c>
      <c r="E123" s="33">
        <f>+F123-D123</f>
        <v>0</v>
      </c>
      <c r="F123" s="32">
        <v>600000</v>
      </c>
      <c r="G123" s="33">
        <v>594108.63</v>
      </c>
      <c r="H123" s="33">
        <f>+G123</f>
        <v>594108.63</v>
      </c>
      <c r="I123" s="34">
        <v>594108.63</v>
      </c>
      <c r="J123" s="32">
        <v>594108.63</v>
      </c>
      <c r="K123" s="30">
        <f t="shared" si="8"/>
        <v>5891.3699999999953</v>
      </c>
      <c r="L123" s="30">
        <f t="shared" si="9"/>
        <v>5891.3699999999953</v>
      </c>
      <c r="M123" s="30">
        <f t="shared" si="10"/>
        <v>0</v>
      </c>
      <c r="N123" s="24">
        <f t="shared" si="11"/>
        <v>99.018105000000006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28"/>
      <c r="B124" s="28"/>
      <c r="C124" s="28"/>
      <c r="D124" s="35">
        <f>SUM(D2:D123)</f>
        <v>17016100.309999999</v>
      </c>
      <c r="E124" s="35">
        <f t="shared" ref="E124:M124" si="12">SUM(E2:E123)</f>
        <v>-1.4551915228366852E-11</v>
      </c>
      <c r="F124" s="35">
        <f t="shared" si="12"/>
        <v>17016100.309999999</v>
      </c>
      <c r="G124" s="35">
        <f t="shared" si="12"/>
        <v>1619536.1700000002</v>
      </c>
      <c r="H124" s="35">
        <f t="shared" si="12"/>
        <v>1619536.1700000002</v>
      </c>
      <c r="I124" s="35">
        <f t="shared" si="12"/>
        <v>1445970.03</v>
      </c>
      <c r="J124" s="35">
        <f>SUM(J2:J123)</f>
        <v>1354830.1199999996</v>
      </c>
      <c r="K124" s="35">
        <f t="shared" si="12"/>
        <v>15415583.139999999</v>
      </c>
      <c r="L124" s="35">
        <f t="shared" si="12"/>
        <v>15570130.279999999</v>
      </c>
      <c r="M124" s="35">
        <f t="shared" si="12"/>
        <v>91139.910000000018</v>
      </c>
      <c r="N124" s="36">
        <f>I124/F124*100</f>
        <v>8.497658121762683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21"/>
      <c r="B126" s="21"/>
      <c r="D126" s="21"/>
      <c r="E126" s="21"/>
      <c r="F126" s="25"/>
      <c r="G126" s="55"/>
      <c r="H126" s="21"/>
      <c r="I126" s="55"/>
      <c r="J126" s="25"/>
      <c r="K126" s="55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21"/>
      <c r="B127" s="21"/>
      <c r="C127" s="21"/>
      <c r="D127" s="25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spans="1:26" ht="23.1" customHeight="1" x14ac:dyDescent="0.2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</row>
    <row r="1114" spans="1:26" ht="23.1" customHeight="1" x14ac:dyDescent="0.2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  <row r="1115" spans="1:26" ht="23.1" customHeight="1" x14ac:dyDescent="0.2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</row>
    <row r="1116" spans="1:26" ht="23.1" customHeight="1" x14ac:dyDescent="0.2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</row>
    <row r="1117" spans="1:26" ht="23.1" customHeight="1" x14ac:dyDescent="0.2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45747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148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A21" sqref="A2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2025-04-08T17:01:45Z</dcterms:modified>
</cp:coreProperties>
</file>